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16"/>
  </bookViews>
  <sheets>
    <sheet name="打印表" sheetId="9" r:id="rId1"/>
    <sheet name="公式表格" sheetId="8" state="hidden" r:id="rId2"/>
  </sheets>
  <calcPr calcId="144525"/>
</workbook>
</file>

<file path=xl/sharedStrings.xml><?xml version="1.0" encoding="utf-8"?>
<sst xmlns="http://schemas.openxmlformats.org/spreadsheetml/2006/main" count="168" uniqueCount="78">
  <si>
    <t>中国人民财产保险股份有限公司抚顺分公司
农业保险承保公示清单</t>
  </si>
  <si>
    <t>望花区塔峪镇英家村</t>
  </si>
  <si>
    <t xml:space="preserve">每亩保险金额：  </t>
  </si>
  <si>
    <t>770元</t>
  </si>
  <si>
    <t>每亩保险费：</t>
  </si>
  <si>
    <t>46.97元</t>
  </si>
  <si>
    <t>单位：元、亩</t>
  </si>
  <si>
    <t>序号</t>
  </si>
  <si>
    <t>被保险人姓名</t>
  </si>
  <si>
    <t>保险标的项目</t>
  </si>
  <si>
    <t>种植地点</t>
  </si>
  <si>
    <t>保险数量</t>
  </si>
  <si>
    <t>总保险费</t>
  </si>
  <si>
    <t>保费构成</t>
  </si>
  <si>
    <t>中央财政45%</t>
  </si>
  <si>
    <t>省财政30%</t>
  </si>
  <si>
    <t>地市财政2.5%</t>
  </si>
  <si>
    <t>县(区）财政2.5%</t>
  </si>
  <si>
    <t>农户自交保险费20%</t>
  </si>
  <si>
    <t>其他</t>
  </si>
  <si>
    <t>英宝鑫</t>
  </si>
  <si>
    <t>玉米</t>
  </si>
  <si>
    <t>英家村</t>
  </si>
  <si>
    <t>佟奎香</t>
  </si>
  <si>
    <t>邰永梅</t>
  </si>
  <si>
    <t>李炳仁</t>
  </si>
  <si>
    <t>王爱国</t>
  </si>
  <si>
    <t>唐巍</t>
  </si>
  <si>
    <t>刘凤鸣</t>
  </si>
  <si>
    <t>孔维强</t>
  </si>
  <si>
    <t>徐云影</t>
  </si>
  <si>
    <t>王金柱</t>
  </si>
  <si>
    <t>英连业</t>
  </si>
  <si>
    <t>曹玉珍</t>
  </si>
  <si>
    <t>赵立香</t>
  </si>
  <si>
    <t>王英麟</t>
  </si>
  <si>
    <t>吴来田</t>
  </si>
  <si>
    <t>英连泰</t>
  </si>
  <si>
    <t>尹福明</t>
  </si>
  <si>
    <t>张富彩</t>
  </si>
  <si>
    <t>李秀英</t>
  </si>
  <si>
    <t>徐彩红</t>
  </si>
  <si>
    <t>尹玉青</t>
  </si>
  <si>
    <t>聂红</t>
  </si>
  <si>
    <t>英宝旭</t>
  </si>
  <si>
    <t>李炳顺</t>
  </si>
  <si>
    <t>英宝宽</t>
  </si>
  <si>
    <t>尹军</t>
  </si>
  <si>
    <t>英莉</t>
  </si>
  <si>
    <t>英连祥</t>
  </si>
  <si>
    <t>尹睿志</t>
  </si>
  <si>
    <t>英凤坤</t>
  </si>
  <si>
    <t>匡振忠</t>
  </si>
  <si>
    <t>徐丰</t>
  </si>
  <si>
    <t>匡天宇</t>
  </si>
  <si>
    <t>邱梦涵</t>
  </si>
  <si>
    <t>刘云香</t>
  </si>
  <si>
    <t>徐为公</t>
  </si>
  <si>
    <t>徐天有</t>
  </si>
  <si>
    <t>尹富春</t>
  </si>
  <si>
    <t>李雪</t>
  </si>
  <si>
    <t>王宝麟</t>
  </si>
  <si>
    <t>英凤珍</t>
  </si>
  <si>
    <t>王秀秋</t>
  </si>
  <si>
    <t>王子皓</t>
  </si>
  <si>
    <t>王稷予</t>
  </si>
  <si>
    <t>王秀梅</t>
  </si>
  <si>
    <t>霍惠春</t>
  </si>
  <si>
    <t>合计</t>
  </si>
  <si>
    <t>注：公示期内，对公示情况如有异议，请及时与人保财险望花支公司联系。</t>
  </si>
  <si>
    <t>联系人：崔涛，联系电话：18104239128  客户服务电话：95518、保险监督投诉电话12378</t>
  </si>
  <si>
    <t>承保公司盖章：</t>
  </si>
  <si>
    <t>村委会公章：</t>
  </si>
  <si>
    <t>此列填入</t>
  </si>
  <si>
    <t>用材林</t>
  </si>
  <si>
    <t>商品林</t>
  </si>
  <si>
    <t>防护林</t>
  </si>
  <si>
    <t>公益林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</si>
</sst>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d&quot;日&quot;;@"/>
    <numFmt numFmtId="179" formatCode="0.00_ "/>
  </numFmts>
  <fonts count="37">
    <font>
      <sz val="12"/>
      <name val="宋体"/>
      <charset val="134"/>
    </font>
    <font>
      <sz val="12"/>
      <color theme="1"/>
      <name val="楷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1"/>
      <name val="华文中宋"/>
      <charset val="134"/>
    </font>
    <font>
      <b/>
      <sz val="10"/>
      <name val="华文中宋"/>
      <charset val="134"/>
    </font>
    <font>
      <b/>
      <sz val="11"/>
      <name val="标宋体"/>
      <charset val="134"/>
    </font>
    <font>
      <b/>
      <u/>
      <sz val="11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Calibri"/>
      <charset val="0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1"/>
    <xf numFmtId="0" fontId="1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1"/>
    <xf numFmtId="0" fontId="19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178" fontId="5" fillId="0" borderId="0" xfId="0" applyNumberFormat="1" applyFont="1" applyAlignment="1">
      <alignment horizontal="distributed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12" fillId="0" borderId="1" xfId="52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center" vertical="center" wrapText="1"/>
    </xf>
    <xf numFmtId="178" fontId="9" fillId="0" borderId="3" xfId="0" applyNumberFormat="1" applyFont="1" applyBorder="1" applyAlignment="1">
      <alignment horizontal="distributed" vertical="center"/>
    </xf>
    <xf numFmtId="49" fontId="9" fillId="0" borderId="3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6" fontId="14" fillId="0" borderId="0" xfId="0" applyNumberFormat="1" applyFont="1" applyBorder="1">
      <alignment vertical="center"/>
    </xf>
    <xf numFmtId="49" fontId="14" fillId="0" borderId="0" xfId="0" applyNumberFormat="1" applyFont="1" applyFill="1" applyBorder="1">
      <alignment vertical="center"/>
    </xf>
    <xf numFmtId="49" fontId="14" fillId="0" borderId="0" xfId="0" applyNumberFormat="1" applyFont="1" applyBorder="1">
      <alignment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Border="1">
      <alignment vertical="center"/>
    </xf>
    <xf numFmtId="49" fontId="2" fillId="0" borderId="0" xfId="0" applyNumberFormat="1" applyFont="1" applyFill="1" applyBorder="1">
      <alignment vertical="center"/>
    </xf>
    <xf numFmtId="0" fontId="5" fillId="0" borderId="2" xfId="0" applyFont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ont="1" applyAlignment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_Sheet1" xfId="53"/>
    <cellStyle name="常规 3" xfId="54"/>
    <cellStyle name="常规 2" xfId="55"/>
    <cellStyle name="常规 5" xfId="5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30480</xdr:colOff>
      <xdr:row>0</xdr:row>
      <xdr:rowOff>487045</xdr:rowOff>
    </xdr:to>
    <xdr:pic>
      <xdr:nvPicPr>
        <xdr:cNvPr id="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288030" cy="487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3"/>
  <sheetViews>
    <sheetView showZeros="0" tabSelected="1" zoomScale="115" zoomScaleNormal="115" workbookViewId="0">
      <selection activeCell="A53" sqref="$A53:$XFD53"/>
    </sheetView>
  </sheetViews>
  <sheetFormatPr defaultColWidth="12.25" defaultRowHeight="12"/>
  <cols>
    <col min="1" max="1" width="6.625" style="9" customWidth="1"/>
    <col min="2" max="2" width="9.875" style="10" customWidth="1"/>
    <col min="3" max="3" width="10.625" style="7" customWidth="1"/>
    <col min="4" max="4" width="15.625" style="7" customWidth="1"/>
    <col min="5" max="5" width="12.4916666666667" style="7" customWidth="1"/>
    <col min="6" max="6" width="11.325" style="7" customWidth="1"/>
    <col min="7" max="11" width="9.25833333333333" style="7" customWidth="1"/>
    <col min="12" max="12" width="9.10833333333333" style="7" customWidth="1"/>
    <col min="13" max="16384" width="12.25" style="7"/>
  </cols>
  <sheetData>
    <row r="1" s="5" customFormat="1" ht="65" customHeight="1" spans="1:12">
      <c r="A1" s="11"/>
      <c r="B1" s="12"/>
      <c r="C1" s="11"/>
      <c r="D1" s="11"/>
      <c r="E1" s="13" t="s">
        <v>0</v>
      </c>
      <c r="F1" s="13"/>
      <c r="G1" s="13"/>
      <c r="H1" s="13"/>
      <c r="I1" s="13"/>
      <c r="J1" s="13"/>
      <c r="K1" s="13"/>
      <c r="L1" s="13"/>
    </row>
    <row r="2" s="5" customFormat="1" ht="24" customHeight="1" spans="1:12">
      <c r="A2" s="14" t="s">
        <v>1</v>
      </c>
      <c r="B2" s="15"/>
      <c r="C2" s="14"/>
      <c r="D2" s="14"/>
      <c r="E2" s="14"/>
      <c r="F2" s="16"/>
      <c r="G2" s="16"/>
      <c r="H2" s="17"/>
      <c r="I2" s="17"/>
      <c r="J2" s="41"/>
      <c r="K2" s="17"/>
      <c r="L2" s="17"/>
    </row>
    <row r="3" s="5" customFormat="1" ht="24" customHeight="1" spans="1:12">
      <c r="A3" s="18" t="s">
        <v>2</v>
      </c>
      <c r="B3" s="19"/>
      <c r="C3" s="20" t="s">
        <v>3</v>
      </c>
      <c r="D3" s="21"/>
      <c r="E3" s="21" t="s">
        <v>4</v>
      </c>
      <c r="F3" s="20" t="s">
        <v>5</v>
      </c>
      <c r="G3" s="14"/>
      <c r="H3" s="22"/>
      <c r="I3" s="22"/>
      <c r="J3" s="22"/>
      <c r="K3" s="54" t="s">
        <v>6</v>
      </c>
      <c r="L3" s="54"/>
    </row>
    <row r="4" s="5" customFormat="1" ht="29.1" customHeight="1" spans="1:12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4" t="s">
        <v>13</v>
      </c>
      <c r="H4" s="24"/>
      <c r="I4" s="24"/>
      <c r="J4" s="24"/>
      <c r="K4" s="24"/>
      <c r="L4" s="24"/>
    </row>
    <row r="5" s="6" customFormat="1" ht="40" customHeight="1" spans="1:12">
      <c r="A5" s="23"/>
      <c r="B5" s="23"/>
      <c r="C5" s="23"/>
      <c r="D5" s="23"/>
      <c r="E5" s="23"/>
      <c r="F5" s="23"/>
      <c r="G5" s="25" t="s">
        <v>14</v>
      </c>
      <c r="H5" s="25" t="s">
        <v>15</v>
      </c>
      <c r="I5" s="25" t="s">
        <v>16</v>
      </c>
      <c r="J5" s="25" t="s">
        <v>17</v>
      </c>
      <c r="K5" s="55" t="s">
        <v>18</v>
      </c>
      <c r="L5" s="55" t="s">
        <v>19</v>
      </c>
    </row>
    <row r="6" s="7" customFormat="1" ht="24" customHeight="1" spans="1:12">
      <c r="A6" s="26">
        <v>1</v>
      </c>
      <c r="B6" s="27" t="s">
        <v>20</v>
      </c>
      <c r="C6" s="28" t="s">
        <v>21</v>
      </c>
      <c r="D6" s="28" t="s">
        <v>22</v>
      </c>
      <c r="E6" s="29">
        <v>6</v>
      </c>
      <c r="F6" s="30">
        <v>281.82</v>
      </c>
      <c r="G6" s="31">
        <f>F6*0.45</f>
        <v>126.819</v>
      </c>
      <c r="H6" s="31">
        <f>F6*0.3</f>
        <v>84.546</v>
      </c>
      <c r="I6" s="31">
        <f>F6*0.025</f>
        <v>7.0455</v>
      </c>
      <c r="J6" s="31">
        <f>F6*0.025</f>
        <v>7.0455</v>
      </c>
      <c r="K6" s="31">
        <f>F6*0.2</f>
        <v>56.364</v>
      </c>
      <c r="L6" s="31"/>
    </row>
    <row r="7" s="7" customFormat="1" ht="24" customHeight="1" spans="1:12">
      <c r="A7" s="26">
        <v>2</v>
      </c>
      <c r="B7" s="27" t="s">
        <v>23</v>
      </c>
      <c r="C7" s="28" t="s">
        <v>21</v>
      </c>
      <c r="D7" s="28" t="s">
        <v>22</v>
      </c>
      <c r="E7" s="29">
        <v>7.56</v>
      </c>
      <c r="F7" s="30">
        <v>355.0932</v>
      </c>
      <c r="G7" s="31">
        <f t="shared" ref="G7:G52" si="0">F7*0.45</f>
        <v>159.79194</v>
      </c>
      <c r="H7" s="31">
        <f t="shared" ref="H7:H52" si="1">F7*0.3</f>
        <v>106.52796</v>
      </c>
      <c r="I7" s="31">
        <f t="shared" ref="I7:I52" si="2">F7*0.025</f>
        <v>8.87733</v>
      </c>
      <c r="J7" s="31">
        <f t="shared" ref="J7:J52" si="3">F7*0.025</f>
        <v>8.87733</v>
      </c>
      <c r="K7" s="31">
        <f t="shared" ref="K7:K52" si="4">F7*0.2</f>
        <v>71.01864</v>
      </c>
      <c r="L7" s="31"/>
    </row>
    <row r="8" s="7" customFormat="1" ht="24" customHeight="1" spans="1:12">
      <c r="A8" s="26">
        <v>3</v>
      </c>
      <c r="B8" s="27" t="s">
        <v>24</v>
      </c>
      <c r="C8" s="28" t="s">
        <v>21</v>
      </c>
      <c r="D8" s="28" t="s">
        <v>22</v>
      </c>
      <c r="E8" s="29">
        <v>7.6</v>
      </c>
      <c r="F8" s="30">
        <v>356.972</v>
      </c>
      <c r="G8" s="31">
        <f t="shared" si="0"/>
        <v>160.6374</v>
      </c>
      <c r="H8" s="31">
        <f t="shared" si="1"/>
        <v>107.0916</v>
      </c>
      <c r="I8" s="31">
        <f t="shared" si="2"/>
        <v>8.9243</v>
      </c>
      <c r="J8" s="31">
        <f t="shared" si="3"/>
        <v>8.9243</v>
      </c>
      <c r="K8" s="31">
        <f t="shared" si="4"/>
        <v>71.3944</v>
      </c>
      <c r="L8" s="31"/>
    </row>
    <row r="9" s="7" customFormat="1" ht="24" customHeight="1" spans="1:12">
      <c r="A9" s="26">
        <v>4</v>
      </c>
      <c r="B9" s="27" t="s">
        <v>25</v>
      </c>
      <c r="C9" s="28" t="s">
        <v>21</v>
      </c>
      <c r="D9" s="28" t="s">
        <v>22</v>
      </c>
      <c r="E9" s="29">
        <v>7.72</v>
      </c>
      <c r="F9" s="30">
        <v>362.6084</v>
      </c>
      <c r="G9" s="31">
        <f t="shared" si="0"/>
        <v>163.17378</v>
      </c>
      <c r="H9" s="31">
        <f t="shared" si="1"/>
        <v>108.78252</v>
      </c>
      <c r="I9" s="31">
        <f t="shared" si="2"/>
        <v>9.06521</v>
      </c>
      <c r="J9" s="31">
        <f t="shared" si="3"/>
        <v>9.06521</v>
      </c>
      <c r="K9" s="31">
        <f t="shared" si="4"/>
        <v>72.52168</v>
      </c>
      <c r="L9" s="31"/>
    </row>
    <row r="10" s="7" customFormat="1" ht="24" customHeight="1" spans="1:12">
      <c r="A10" s="26">
        <v>5</v>
      </c>
      <c r="B10" s="27" t="s">
        <v>26</v>
      </c>
      <c r="C10" s="28" t="s">
        <v>21</v>
      </c>
      <c r="D10" s="28" t="s">
        <v>22</v>
      </c>
      <c r="E10" s="29">
        <v>7.61</v>
      </c>
      <c r="F10" s="30">
        <v>357.4417</v>
      </c>
      <c r="G10" s="31">
        <f t="shared" si="0"/>
        <v>160.848765</v>
      </c>
      <c r="H10" s="31">
        <f t="shared" si="1"/>
        <v>107.23251</v>
      </c>
      <c r="I10" s="31">
        <f t="shared" si="2"/>
        <v>8.9360425</v>
      </c>
      <c r="J10" s="31">
        <f t="shared" si="3"/>
        <v>8.9360425</v>
      </c>
      <c r="K10" s="31">
        <f t="shared" si="4"/>
        <v>71.48834</v>
      </c>
      <c r="L10" s="31"/>
    </row>
    <row r="11" s="7" customFormat="1" ht="24" customHeight="1" spans="1:12">
      <c r="A11" s="26">
        <v>6</v>
      </c>
      <c r="B11" s="27" t="s">
        <v>27</v>
      </c>
      <c r="C11" s="28" t="s">
        <v>21</v>
      </c>
      <c r="D11" s="28" t="s">
        <v>22</v>
      </c>
      <c r="E11" s="29">
        <v>12.36</v>
      </c>
      <c r="F11" s="30">
        <v>580.5492</v>
      </c>
      <c r="G11" s="31">
        <f t="shared" si="0"/>
        <v>261.24714</v>
      </c>
      <c r="H11" s="31">
        <f t="shared" si="1"/>
        <v>174.16476</v>
      </c>
      <c r="I11" s="31">
        <f t="shared" si="2"/>
        <v>14.51373</v>
      </c>
      <c r="J11" s="31">
        <f t="shared" si="3"/>
        <v>14.51373</v>
      </c>
      <c r="K11" s="31">
        <f t="shared" si="4"/>
        <v>116.10984</v>
      </c>
      <c r="L11" s="31"/>
    </row>
    <row r="12" s="7" customFormat="1" ht="24" customHeight="1" spans="1:12">
      <c r="A12" s="26">
        <v>7</v>
      </c>
      <c r="B12" s="27" t="s">
        <v>28</v>
      </c>
      <c r="C12" s="28" t="s">
        <v>21</v>
      </c>
      <c r="D12" s="28" t="s">
        <v>22</v>
      </c>
      <c r="E12" s="29">
        <v>11.69</v>
      </c>
      <c r="F12" s="30">
        <v>549.0793</v>
      </c>
      <c r="G12" s="31">
        <f t="shared" si="0"/>
        <v>247.085685</v>
      </c>
      <c r="H12" s="31">
        <f t="shared" si="1"/>
        <v>164.72379</v>
      </c>
      <c r="I12" s="31">
        <f t="shared" si="2"/>
        <v>13.7269825</v>
      </c>
      <c r="J12" s="31">
        <f t="shared" si="3"/>
        <v>13.7269825</v>
      </c>
      <c r="K12" s="31">
        <f t="shared" si="4"/>
        <v>109.81586</v>
      </c>
      <c r="L12" s="31"/>
    </row>
    <row r="13" s="7" customFormat="1" ht="24" customHeight="1" spans="1:12">
      <c r="A13" s="26">
        <v>8</v>
      </c>
      <c r="B13" s="27" t="s">
        <v>29</v>
      </c>
      <c r="C13" s="28" t="s">
        <v>21</v>
      </c>
      <c r="D13" s="28" t="s">
        <v>22</v>
      </c>
      <c r="E13" s="29">
        <v>6.75</v>
      </c>
      <c r="F13" s="30">
        <v>317.0475</v>
      </c>
      <c r="G13" s="31">
        <f t="shared" si="0"/>
        <v>142.671375</v>
      </c>
      <c r="H13" s="31">
        <f t="shared" si="1"/>
        <v>95.11425</v>
      </c>
      <c r="I13" s="31">
        <f t="shared" si="2"/>
        <v>7.9261875</v>
      </c>
      <c r="J13" s="31">
        <f t="shared" si="3"/>
        <v>7.9261875</v>
      </c>
      <c r="K13" s="31">
        <f t="shared" si="4"/>
        <v>63.4095</v>
      </c>
      <c r="L13" s="31"/>
    </row>
    <row r="14" s="7" customFormat="1" ht="24" customHeight="1" spans="1:12">
      <c r="A14" s="26">
        <v>9</v>
      </c>
      <c r="B14" s="27" t="s">
        <v>30</v>
      </c>
      <c r="C14" s="28" t="s">
        <v>21</v>
      </c>
      <c r="D14" s="28" t="s">
        <v>22</v>
      </c>
      <c r="E14" s="29">
        <v>6.14</v>
      </c>
      <c r="F14" s="30">
        <v>288.3958</v>
      </c>
      <c r="G14" s="31">
        <f t="shared" si="0"/>
        <v>129.77811</v>
      </c>
      <c r="H14" s="31">
        <f t="shared" si="1"/>
        <v>86.51874</v>
      </c>
      <c r="I14" s="31">
        <f t="shared" si="2"/>
        <v>7.209895</v>
      </c>
      <c r="J14" s="31">
        <f t="shared" si="3"/>
        <v>7.209895</v>
      </c>
      <c r="K14" s="31">
        <f t="shared" si="4"/>
        <v>57.67916</v>
      </c>
      <c r="L14" s="31"/>
    </row>
    <row r="15" s="7" customFormat="1" ht="24" customHeight="1" spans="1:12">
      <c r="A15" s="26">
        <v>10</v>
      </c>
      <c r="B15" s="27" t="s">
        <v>31</v>
      </c>
      <c r="C15" s="28" t="s">
        <v>21</v>
      </c>
      <c r="D15" s="28" t="s">
        <v>22</v>
      </c>
      <c r="E15" s="29">
        <v>5.7</v>
      </c>
      <c r="F15" s="30">
        <v>267.729</v>
      </c>
      <c r="G15" s="31">
        <f t="shared" si="0"/>
        <v>120.47805</v>
      </c>
      <c r="H15" s="31">
        <f t="shared" si="1"/>
        <v>80.3187</v>
      </c>
      <c r="I15" s="31">
        <f t="shared" si="2"/>
        <v>6.693225</v>
      </c>
      <c r="J15" s="31">
        <f t="shared" si="3"/>
        <v>6.693225</v>
      </c>
      <c r="K15" s="31">
        <f t="shared" si="4"/>
        <v>53.5458</v>
      </c>
      <c r="L15" s="31"/>
    </row>
    <row r="16" s="7" customFormat="1" ht="24" customHeight="1" spans="1:12">
      <c r="A16" s="26">
        <v>11</v>
      </c>
      <c r="B16" s="32" t="s">
        <v>32</v>
      </c>
      <c r="C16" s="28" t="s">
        <v>21</v>
      </c>
      <c r="D16" s="28" t="s">
        <v>22</v>
      </c>
      <c r="E16" s="29">
        <v>7.95</v>
      </c>
      <c r="F16" s="30">
        <v>373.4115</v>
      </c>
      <c r="G16" s="31">
        <f t="shared" si="0"/>
        <v>168.035175</v>
      </c>
      <c r="H16" s="31">
        <f t="shared" si="1"/>
        <v>112.02345</v>
      </c>
      <c r="I16" s="31">
        <f t="shared" si="2"/>
        <v>9.3352875</v>
      </c>
      <c r="J16" s="31">
        <f t="shared" si="3"/>
        <v>9.3352875</v>
      </c>
      <c r="K16" s="31">
        <f t="shared" si="4"/>
        <v>74.6823</v>
      </c>
      <c r="L16" s="31"/>
    </row>
    <row r="17" s="7" customFormat="1" ht="24" customHeight="1" spans="1:12">
      <c r="A17" s="26">
        <v>12</v>
      </c>
      <c r="B17" s="27" t="s">
        <v>33</v>
      </c>
      <c r="C17" s="28" t="s">
        <v>21</v>
      </c>
      <c r="D17" s="28" t="s">
        <v>22</v>
      </c>
      <c r="E17" s="29">
        <v>9.4</v>
      </c>
      <c r="F17" s="30">
        <v>441.518</v>
      </c>
      <c r="G17" s="31">
        <f t="shared" si="0"/>
        <v>198.6831</v>
      </c>
      <c r="H17" s="31">
        <f t="shared" si="1"/>
        <v>132.4554</v>
      </c>
      <c r="I17" s="31">
        <f t="shared" si="2"/>
        <v>11.03795</v>
      </c>
      <c r="J17" s="31">
        <f t="shared" si="3"/>
        <v>11.03795</v>
      </c>
      <c r="K17" s="31">
        <f t="shared" si="4"/>
        <v>88.3036</v>
      </c>
      <c r="L17" s="31"/>
    </row>
    <row r="18" s="7" customFormat="1" ht="24" customHeight="1" spans="1:12">
      <c r="A18" s="26">
        <v>13</v>
      </c>
      <c r="B18" s="27" t="s">
        <v>34</v>
      </c>
      <c r="C18" s="28" t="s">
        <v>21</v>
      </c>
      <c r="D18" s="28" t="s">
        <v>22</v>
      </c>
      <c r="E18" s="29">
        <v>47</v>
      </c>
      <c r="F18" s="30">
        <v>2207.59</v>
      </c>
      <c r="G18" s="31">
        <f t="shared" si="0"/>
        <v>993.4155</v>
      </c>
      <c r="H18" s="31">
        <f t="shared" si="1"/>
        <v>662.277</v>
      </c>
      <c r="I18" s="31">
        <f t="shared" si="2"/>
        <v>55.18975</v>
      </c>
      <c r="J18" s="31">
        <f t="shared" si="3"/>
        <v>55.18975</v>
      </c>
      <c r="K18" s="31">
        <f t="shared" si="4"/>
        <v>441.518</v>
      </c>
      <c r="L18" s="31"/>
    </row>
    <row r="19" s="7" customFormat="1" ht="24" customHeight="1" spans="1:12">
      <c r="A19" s="26">
        <v>14</v>
      </c>
      <c r="B19" s="27" t="s">
        <v>35</v>
      </c>
      <c r="C19" s="28" t="s">
        <v>21</v>
      </c>
      <c r="D19" s="28" t="s">
        <v>22</v>
      </c>
      <c r="E19" s="29">
        <v>9.2</v>
      </c>
      <c r="F19" s="30">
        <v>432.124</v>
      </c>
      <c r="G19" s="31">
        <f t="shared" si="0"/>
        <v>194.4558</v>
      </c>
      <c r="H19" s="31">
        <f t="shared" si="1"/>
        <v>129.6372</v>
      </c>
      <c r="I19" s="31">
        <f t="shared" si="2"/>
        <v>10.8031</v>
      </c>
      <c r="J19" s="31">
        <f t="shared" si="3"/>
        <v>10.8031</v>
      </c>
      <c r="K19" s="31">
        <f t="shared" si="4"/>
        <v>86.4248</v>
      </c>
      <c r="L19" s="31"/>
    </row>
    <row r="20" s="7" customFormat="1" ht="24" customHeight="1" spans="1:12">
      <c r="A20" s="26">
        <v>15</v>
      </c>
      <c r="B20" s="27" t="s">
        <v>36</v>
      </c>
      <c r="C20" s="28" t="s">
        <v>21</v>
      </c>
      <c r="D20" s="28" t="s">
        <v>22</v>
      </c>
      <c r="E20" s="29">
        <v>11.96</v>
      </c>
      <c r="F20" s="30">
        <v>561.7612</v>
      </c>
      <c r="G20" s="31">
        <f t="shared" si="0"/>
        <v>252.79254</v>
      </c>
      <c r="H20" s="31">
        <f t="shared" si="1"/>
        <v>168.52836</v>
      </c>
      <c r="I20" s="31">
        <f t="shared" si="2"/>
        <v>14.04403</v>
      </c>
      <c r="J20" s="31">
        <f t="shared" si="3"/>
        <v>14.04403</v>
      </c>
      <c r="K20" s="31">
        <f t="shared" si="4"/>
        <v>112.35224</v>
      </c>
      <c r="L20" s="31"/>
    </row>
    <row r="21" s="7" customFormat="1" ht="24" customHeight="1" spans="1:12">
      <c r="A21" s="26">
        <v>16</v>
      </c>
      <c r="B21" s="27" t="s">
        <v>37</v>
      </c>
      <c r="C21" s="28" t="s">
        <v>21</v>
      </c>
      <c r="D21" s="28" t="s">
        <v>22</v>
      </c>
      <c r="E21" s="29">
        <v>5.32</v>
      </c>
      <c r="F21" s="30">
        <v>249.8804</v>
      </c>
      <c r="G21" s="31">
        <f t="shared" si="0"/>
        <v>112.44618</v>
      </c>
      <c r="H21" s="31">
        <f t="shared" si="1"/>
        <v>74.96412</v>
      </c>
      <c r="I21" s="31">
        <f t="shared" si="2"/>
        <v>6.24701</v>
      </c>
      <c r="J21" s="31">
        <f t="shared" si="3"/>
        <v>6.24701</v>
      </c>
      <c r="K21" s="31">
        <f t="shared" si="4"/>
        <v>49.97608</v>
      </c>
      <c r="L21" s="31"/>
    </row>
    <row r="22" s="7" customFormat="1" ht="24" customHeight="1" spans="1:12">
      <c r="A22" s="26">
        <v>17</v>
      </c>
      <c r="B22" s="27" t="s">
        <v>38</v>
      </c>
      <c r="C22" s="28" t="s">
        <v>21</v>
      </c>
      <c r="D22" s="28" t="s">
        <v>22</v>
      </c>
      <c r="E22" s="29">
        <v>48.12</v>
      </c>
      <c r="F22" s="30">
        <v>2260.1964</v>
      </c>
      <c r="G22" s="31">
        <f t="shared" si="0"/>
        <v>1017.08838</v>
      </c>
      <c r="H22" s="31">
        <f t="shared" si="1"/>
        <v>678.05892</v>
      </c>
      <c r="I22" s="31">
        <f t="shared" si="2"/>
        <v>56.50491</v>
      </c>
      <c r="J22" s="31">
        <f t="shared" si="3"/>
        <v>56.50491</v>
      </c>
      <c r="K22" s="31">
        <f t="shared" si="4"/>
        <v>452.03928</v>
      </c>
      <c r="L22" s="31"/>
    </row>
    <row r="23" s="7" customFormat="1" ht="24" customHeight="1" spans="1:12">
      <c r="A23" s="26">
        <v>18</v>
      </c>
      <c r="B23" s="27" t="s">
        <v>39</v>
      </c>
      <c r="C23" s="28" t="s">
        <v>21</v>
      </c>
      <c r="D23" s="28" t="s">
        <v>22</v>
      </c>
      <c r="E23" s="29">
        <v>7.67</v>
      </c>
      <c r="F23" s="30">
        <v>360.2599</v>
      </c>
      <c r="G23" s="31">
        <f t="shared" si="0"/>
        <v>162.116955</v>
      </c>
      <c r="H23" s="31">
        <f t="shared" si="1"/>
        <v>108.07797</v>
      </c>
      <c r="I23" s="31">
        <f t="shared" si="2"/>
        <v>9.0064975</v>
      </c>
      <c r="J23" s="31">
        <f t="shared" si="3"/>
        <v>9.0064975</v>
      </c>
      <c r="K23" s="31">
        <f t="shared" si="4"/>
        <v>72.05198</v>
      </c>
      <c r="L23" s="31"/>
    </row>
    <row r="24" s="7" customFormat="1" ht="24" customHeight="1" spans="1:12">
      <c r="A24" s="26">
        <v>19</v>
      </c>
      <c r="B24" s="27" t="s">
        <v>40</v>
      </c>
      <c r="C24" s="28" t="s">
        <v>21</v>
      </c>
      <c r="D24" s="28" t="s">
        <v>22</v>
      </c>
      <c r="E24" s="29">
        <v>5.9</v>
      </c>
      <c r="F24" s="30">
        <v>277.123</v>
      </c>
      <c r="G24" s="31">
        <f t="shared" si="0"/>
        <v>124.70535</v>
      </c>
      <c r="H24" s="31">
        <f t="shared" si="1"/>
        <v>83.1369</v>
      </c>
      <c r="I24" s="31">
        <f t="shared" si="2"/>
        <v>6.928075</v>
      </c>
      <c r="J24" s="31">
        <f t="shared" si="3"/>
        <v>6.928075</v>
      </c>
      <c r="K24" s="31">
        <f t="shared" si="4"/>
        <v>55.4246</v>
      </c>
      <c r="L24" s="31"/>
    </row>
    <row r="25" s="7" customFormat="1" ht="24" customHeight="1" spans="1:12">
      <c r="A25" s="26">
        <v>20</v>
      </c>
      <c r="B25" s="27" t="s">
        <v>41</v>
      </c>
      <c r="C25" s="28" t="s">
        <v>21</v>
      </c>
      <c r="D25" s="28" t="s">
        <v>22</v>
      </c>
      <c r="E25" s="29">
        <v>16</v>
      </c>
      <c r="F25" s="30">
        <v>751.52</v>
      </c>
      <c r="G25" s="31">
        <f t="shared" si="0"/>
        <v>338.184</v>
      </c>
      <c r="H25" s="31">
        <f t="shared" si="1"/>
        <v>225.456</v>
      </c>
      <c r="I25" s="31">
        <f t="shared" si="2"/>
        <v>18.788</v>
      </c>
      <c r="J25" s="31">
        <f t="shared" si="3"/>
        <v>18.788</v>
      </c>
      <c r="K25" s="31">
        <f t="shared" si="4"/>
        <v>150.304</v>
      </c>
      <c r="L25" s="31"/>
    </row>
    <row r="26" s="7" customFormat="1" ht="24" customHeight="1" spans="1:12">
      <c r="A26" s="26">
        <v>21</v>
      </c>
      <c r="B26" s="27" t="s">
        <v>42</v>
      </c>
      <c r="C26" s="28" t="s">
        <v>21</v>
      </c>
      <c r="D26" s="28" t="s">
        <v>22</v>
      </c>
      <c r="E26" s="29">
        <v>11.89</v>
      </c>
      <c r="F26" s="30">
        <v>558.4733</v>
      </c>
      <c r="G26" s="31">
        <f t="shared" si="0"/>
        <v>251.312985</v>
      </c>
      <c r="H26" s="31">
        <f t="shared" si="1"/>
        <v>167.54199</v>
      </c>
      <c r="I26" s="31">
        <f t="shared" si="2"/>
        <v>13.9618325</v>
      </c>
      <c r="J26" s="31">
        <f t="shared" si="3"/>
        <v>13.9618325</v>
      </c>
      <c r="K26" s="31">
        <f t="shared" si="4"/>
        <v>111.69466</v>
      </c>
      <c r="L26" s="31"/>
    </row>
    <row r="27" s="7" customFormat="1" ht="24" customHeight="1" spans="1:12">
      <c r="A27" s="26">
        <v>22</v>
      </c>
      <c r="B27" s="27" t="s">
        <v>43</v>
      </c>
      <c r="C27" s="28" t="s">
        <v>21</v>
      </c>
      <c r="D27" s="28" t="s">
        <v>22</v>
      </c>
      <c r="E27" s="29">
        <v>10</v>
      </c>
      <c r="F27" s="30">
        <v>469.7</v>
      </c>
      <c r="G27" s="31">
        <f t="shared" si="0"/>
        <v>211.365</v>
      </c>
      <c r="H27" s="31">
        <f t="shared" si="1"/>
        <v>140.91</v>
      </c>
      <c r="I27" s="31">
        <f t="shared" si="2"/>
        <v>11.7425</v>
      </c>
      <c r="J27" s="31">
        <f t="shared" si="3"/>
        <v>11.7425</v>
      </c>
      <c r="K27" s="31">
        <f t="shared" si="4"/>
        <v>93.94</v>
      </c>
      <c r="L27" s="31"/>
    </row>
    <row r="28" s="7" customFormat="1" ht="24" customHeight="1" spans="1:12">
      <c r="A28" s="26">
        <v>23</v>
      </c>
      <c r="B28" s="27" t="s">
        <v>44</v>
      </c>
      <c r="C28" s="28" t="s">
        <v>21</v>
      </c>
      <c r="D28" s="28" t="s">
        <v>22</v>
      </c>
      <c r="E28" s="29">
        <v>11.14</v>
      </c>
      <c r="F28" s="30">
        <v>523.2458</v>
      </c>
      <c r="G28" s="31">
        <f t="shared" si="0"/>
        <v>235.46061</v>
      </c>
      <c r="H28" s="31">
        <f t="shared" si="1"/>
        <v>156.97374</v>
      </c>
      <c r="I28" s="31">
        <f t="shared" si="2"/>
        <v>13.081145</v>
      </c>
      <c r="J28" s="31">
        <f t="shared" si="3"/>
        <v>13.081145</v>
      </c>
      <c r="K28" s="31">
        <f t="shared" si="4"/>
        <v>104.64916</v>
      </c>
      <c r="L28" s="31"/>
    </row>
    <row r="29" s="7" customFormat="1" ht="24" customHeight="1" spans="1:12">
      <c r="A29" s="26">
        <v>24</v>
      </c>
      <c r="B29" s="27" t="s">
        <v>45</v>
      </c>
      <c r="C29" s="28" t="s">
        <v>21</v>
      </c>
      <c r="D29" s="28" t="s">
        <v>22</v>
      </c>
      <c r="E29" s="29">
        <v>8.79</v>
      </c>
      <c r="F29" s="30">
        <v>412.8663</v>
      </c>
      <c r="G29" s="31">
        <f t="shared" si="0"/>
        <v>185.789835</v>
      </c>
      <c r="H29" s="31">
        <f t="shared" si="1"/>
        <v>123.85989</v>
      </c>
      <c r="I29" s="31">
        <f t="shared" si="2"/>
        <v>10.3216575</v>
      </c>
      <c r="J29" s="31">
        <f t="shared" si="3"/>
        <v>10.3216575</v>
      </c>
      <c r="K29" s="31">
        <f t="shared" si="4"/>
        <v>82.57326</v>
      </c>
      <c r="L29" s="31"/>
    </row>
    <row r="30" s="7" customFormat="1" ht="24" customHeight="1" spans="1:12">
      <c r="A30" s="26">
        <v>25</v>
      </c>
      <c r="B30" s="27" t="s">
        <v>46</v>
      </c>
      <c r="C30" s="28" t="s">
        <v>21</v>
      </c>
      <c r="D30" s="28" t="s">
        <v>22</v>
      </c>
      <c r="E30" s="29">
        <v>25</v>
      </c>
      <c r="F30" s="30">
        <v>1174.25</v>
      </c>
      <c r="G30" s="31">
        <f t="shared" si="0"/>
        <v>528.4125</v>
      </c>
      <c r="H30" s="31">
        <f t="shared" si="1"/>
        <v>352.275</v>
      </c>
      <c r="I30" s="31">
        <f t="shared" si="2"/>
        <v>29.35625</v>
      </c>
      <c r="J30" s="31">
        <f t="shared" si="3"/>
        <v>29.35625</v>
      </c>
      <c r="K30" s="31">
        <f t="shared" si="4"/>
        <v>234.85</v>
      </c>
      <c r="L30" s="31"/>
    </row>
    <row r="31" s="7" customFormat="1" ht="24" customHeight="1" spans="1:12">
      <c r="A31" s="26">
        <v>26</v>
      </c>
      <c r="B31" s="27" t="s">
        <v>47</v>
      </c>
      <c r="C31" s="28" t="s">
        <v>21</v>
      </c>
      <c r="D31" s="28" t="s">
        <v>22</v>
      </c>
      <c r="E31" s="29">
        <v>12.41</v>
      </c>
      <c r="F31" s="30">
        <v>582.8977</v>
      </c>
      <c r="G31" s="31">
        <f t="shared" si="0"/>
        <v>262.303965</v>
      </c>
      <c r="H31" s="31">
        <f t="shared" si="1"/>
        <v>174.86931</v>
      </c>
      <c r="I31" s="31">
        <f t="shared" si="2"/>
        <v>14.5724425</v>
      </c>
      <c r="J31" s="31">
        <f t="shared" si="3"/>
        <v>14.5724425</v>
      </c>
      <c r="K31" s="31">
        <f t="shared" si="4"/>
        <v>116.57954</v>
      </c>
      <c r="L31" s="31"/>
    </row>
    <row r="32" s="7" customFormat="1" ht="24" customHeight="1" spans="1:12">
      <c r="A32" s="26">
        <v>27</v>
      </c>
      <c r="B32" s="27" t="s">
        <v>48</v>
      </c>
      <c r="C32" s="28" t="s">
        <v>21</v>
      </c>
      <c r="D32" s="28" t="s">
        <v>22</v>
      </c>
      <c r="E32" s="29">
        <v>6.14</v>
      </c>
      <c r="F32" s="30">
        <v>288.3958</v>
      </c>
      <c r="G32" s="31">
        <f t="shared" si="0"/>
        <v>129.77811</v>
      </c>
      <c r="H32" s="31">
        <f t="shared" si="1"/>
        <v>86.51874</v>
      </c>
      <c r="I32" s="31">
        <f t="shared" si="2"/>
        <v>7.209895</v>
      </c>
      <c r="J32" s="31">
        <f t="shared" si="3"/>
        <v>7.209895</v>
      </c>
      <c r="K32" s="31">
        <f t="shared" si="4"/>
        <v>57.67916</v>
      </c>
      <c r="L32" s="31"/>
    </row>
    <row r="33" s="7" customFormat="1" ht="24" customHeight="1" spans="1:12">
      <c r="A33" s="26">
        <v>28</v>
      </c>
      <c r="B33" s="27" t="s">
        <v>49</v>
      </c>
      <c r="C33" s="28" t="s">
        <v>21</v>
      </c>
      <c r="D33" s="28" t="s">
        <v>22</v>
      </c>
      <c r="E33" s="29">
        <v>7.86</v>
      </c>
      <c r="F33" s="30">
        <v>369.1842</v>
      </c>
      <c r="G33" s="31">
        <f t="shared" si="0"/>
        <v>166.13289</v>
      </c>
      <c r="H33" s="31">
        <f t="shared" si="1"/>
        <v>110.75526</v>
      </c>
      <c r="I33" s="31">
        <f t="shared" si="2"/>
        <v>9.229605</v>
      </c>
      <c r="J33" s="31">
        <f t="shared" si="3"/>
        <v>9.229605</v>
      </c>
      <c r="K33" s="31">
        <f t="shared" si="4"/>
        <v>73.83684</v>
      </c>
      <c r="L33" s="31"/>
    </row>
    <row r="34" s="7" customFormat="1" ht="24" customHeight="1" spans="1:12">
      <c r="A34" s="26">
        <v>29</v>
      </c>
      <c r="B34" s="33" t="s">
        <v>50</v>
      </c>
      <c r="C34" s="28" t="s">
        <v>21</v>
      </c>
      <c r="D34" s="28" t="s">
        <v>22</v>
      </c>
      <c r="E34" s="29">
        <v>46.9</v>
      </c>
      <c r="F34" s="30">
        <v>2202.893</v>
      </c>
      <c r="G34" s="31">
        <f t="shared" si="0"/>
        <v>991.30185</v>
      </c>
      <c r="H34" s="31">
        <f t="shared" si="1"/>
        <v>660.8679</v>
      </c>
      <c r="I34" s="31">
        <f t="shared" si="2"/>
        <v>55.072325</v>
      </c>
      <c r="J34" s="31">
        <f t="shared" si="3"/>
        <v>55.072325</v>
      </c>
      <c r="K34" s="31">
        <f t="shared" si="4"/>
        <v>440.5786</v>
      </c>
      <c r="L34" s="31"/>
    </row>
    <row r="35" s="7" customFormat="1" ht="24" customHeight="1" spans="1:12">
      <c r="A35" s="26">
        <v>30</v>
      </c>
      <c r="B35" s="27" t="s">
        <v>51</v>
      </c>
      <c r="C35" s="28" t="s">
        <v>21</v>
      </c>
      <c r="D35" s="28" t="s">
        <v>22</v>
      </c>
      <c r="E35" s="29">
        <v>48.8</v>
      </c>
      <c r="F35" s="30">
        <v>2292.136</v>
      </c>
      <c r="G35" s="31">
        <f t="shared" si="0"/>
        <v>1031.4612</v>
      </c>
      <c r="H35" s="31">
        <f t="shared" si="1"/>
        <v>687.6408</v>
      </c>
      <c r="I35" s="31">
        <f t="shared" si="2"/>
        <v>57.3034</v>
      </c>
      <c r="J35" s="31">
        <f t="shared" si="3"/>
        <v>57.3034</v>
      </c>
      <c r="K35" s="31">
        <f t="shared" si="4"/>
        <v>458.4272</v>
      </c>
      <c r="L35" s="31"/>
    </row>
    <row r="36" s="7" customFormat="1" ht="24" customHeight="1" spans="1:12">
      <c r="A36" s="26">
        <v>31</v>
      </c>
      <c r="B36" s="27" t="s">
        <v>52</v>
      </c>
      <c r="C36" s="28" t="s">
        <v>21</v>
      </c>
      <c r="D36" s="28" t="s">
        <v>22</v>
      </c>
      <c r="E36" s="29">
        <v>49</v>
      </c>
      <c r="F36" s="30">
        <v>2301.53</v>
      </c>
      <c r="G36" s="31">
        <f t="shared" si="0"/>
        <v>1035.6885</v>
      </c>
      <c r="H36" s="31">
        <f t="shared" si="1"/>
        <v>690.459</v>
      </c>
      <c r="I36" s="31">
        <f t="shared" si="2"/>
        <v>57.53825</v>
      </c>
      <c r="J36" s="31">
        <f t="shared" si="3"/>
        <v>57.53825</v>
      </c>
      <c r="K36" s="31">
        <f t="shared" si="4"/>
        <v>460.306</v>
      </c>
      <c r="L36" s="31"/>
    </row>
    <row r="37" s="7" customFormat="1" ht="24" customHeight="1" spans="1:12">
      <c r="A37" s="26">
        <v>32</v>
      </c>
      <c r="B37" s="27" t="s">
        <v>53</v>
      </c>
      <c r="C37" s="28" t="s">
        <v>21</v>
      </c>
      <c r="D37" s="28" t="s">
        <v>22</v>
      </c>
      <c r="E37" s="29">
        <v>43</v>
      </c>
      <c r="F37" s="30">
        <v>2019.71</v>
      </c>
      <c r="G37" s="31">
        <f t="shared" si="0"/>
        <v>908.8695</v>
      </c>
      <c r="H37" s="31">
        <f t="shared" si="1"/>
        <v>605.913</v>
      </c>
      <c r="I37" s="31">
        <f t="shared" si="2"/>
        <v>50.49275</v>
      </c>
      <c r="J37" s="31">
        <f t="shared" si="3"/>
        <v>50.49275</v>
      </c>
      <c r="K37" s="31">
        <f t="shared" si="4"/>
        <v>403.942</v>
      </c>
      <c r="L37" s="31"/>
    </row>
    <row r="38" s="7" customFormat="1" ht="24" customHeight="1" spans="1:12">
      <c r="A38" s="26">
        <v>33</v>
      </c>
      <c r="B38" s="27" t="s">
        <v>54</v>
      </c>
      <c r="C38" s="28" t="s">
        <v>21</v>
      </c>
      <c r="D38" s="28" t="s">
        <v>22</v>
      </c>
      <c r="E38" s="29">
        <v>39.8</v>
      </c>
      <c r="F38" s="30">
        <v>1869.406</v>
      </c>
      <c r="G38" s="31">
        <f t="shared" si="0"/>
        <v>841.2327</v>
      </c>
      <c r="H38" s="31">
        <f t="shared" si="1"/>
        <v>560.8218</v>
      </c>
      <c r="I38" s="31">
        <f t="shared" si="2"/>
        <v>46.73515</v>
      </c>
      <c r="J38" s="31">
        <f t="shared" si="3"/>
        <v>46.73515</v>
      </c>
      <c r="K38" s="31">
        <f t="shared" si="4"/>
        <v>373.8812</v>
      </c>
      <c r="L38" s="31"/>
    </row>
    <row r="39" s="7" customFormat="1" ht="24" customHeight="1" spans="1:12">
      <c r="A39" s="26">
        <v>34</v>
      </c>
      <c r="B39" s="27" t="s">
        <v>55</v>
      </c>
      <c r="C39" s="28" t="s">
        <v>21</v>
      </c>
      <c r="D39" s="28" t="s">
        <v>22</v>
      </c>
      <c r="E39" s="29">
        <v>45.6</v>
      </c>
      <c r="F39" s="30">
        <v>2141.832</v>
      </c>
      <c r="G39" s="31">
        <f t="shared" si="0"/>
        <v>963.8244</v>
      </c>
      <c r="H39" s="31">
        <f t="shared" si="1"/>
        <v>642.5496</v>
      </c>
      <c r="I39" s="31">
        <f t="shared" si="2"/>
        <v>53.5458</v>
      </c>
      <c r="J39" s="31">
        <f t="shared" si="3"/>
        <v>53.5458</v>
      </c>
      <c r="K39" s="31">
        <f t="shared" si="4"/>
        <v>428.3664</v>
      </c>
      <c r="L39" s="31"/>
    </row>
    <row r="40" s="7" customFormat="1" ht="24" customHeight="1" spans="1:12">
      <c r="A40" s="26">
        <v>35</v>
      </c>
      <c r="B40" s="27" t="s">
        <v>56</v>
      </c>
      <c r="C40" s="28" t="s">
        <v>21</v>
      </c>
      <c r="D40" s="28" t="s">
        <v>22</v>
      </c>
      <c r="E40" s="34">
        <v>40</v>
      </c>
      <c r="F40" s="30">
        <v>1878.8</v>
      </c>
      <c r="G40" s="31">
        <f t="shared" si="0"/>
        <v>845.46</v>
      </c>
      <c r="H40" s="31">
        <f t="shared" si="1"/>
        <v>563.64</v>
      </c>
      <c r="I40" s="31">
        <f t="shared" si="2"/>
        <v>46.97</v>
      </c>
      <c r="J40" s="31">
        <f t="shared" si="3"/>
        <v>46.97</v>
      </c>
      <c r="K40" s="31">
        <f t="shared" si="4"/>
        <v>375.76</v>
      </c>
      <c r="L40" s="31"/>
    </row>
    <row r="41" s="7" customFormat="1" ht="24" customHeight="1" spans="1:12">
      <c r="A41" s="26">
        <v>36</v>
      </c>
      <c r="B41" s="27" t="s">
        <v>57</v>
      </c>
      <c r="C41" s="28" t="s">
        <v>21</v>
      </c>
      <c r="D41" s="28" t="s">
        <v>22</v>
      </c>
      <c r="E41" s="34">
        <v>38.8</v>
      </c>
      <c r="F41" s="30">
        <v>1822.436</v>
      </c>
      <c r="G41" s="31">
        <f t="shared" si="0"/>
        <v>820.0962</v>
      </c>
      <c r="H41" s="31">
        <f t="shared" si="1"/>
        <v>546.7308</v>
      </c>
      <c r="I41" s="31">
        <f t="shared" si="2"/>
        <v>45.5609</v>
      </c>
      <c r="J41" s="31">
        <f t="shared" si="3"/>
        <v>45.5609</v>
      </c>
      <c r="K41" s="31">
        <f t="shared" si="4"/>
        <v>364.4872</v>
      </c>
      <c r="L41" s="31"/>
    </row>
    <row r="42" s="7" customFormat="1" ht="24" customHeight="1" spans="1:12">
      <c r="A42" s="26">
        <v>37</v>
      </c>
      <c r="B42" s="27" t="s">
        <v>58</v>
      </c>
      <c r="C42" s="28" t="s">
        <v>21</v>
      </c>
      <c r="D42" s="28" t="s">
        <v>22</v>
      </c>
      <c r="E42" s="34">
        <v>46.5</v>
      </c>
      <c r="F42" s="30">
        <v>2184.105</v>
      </c>
      <c r="G42" s="31">
        <f t="shared" si="0"/>
        <v>982.84725</v>
      </c>
      <c r="H42" s="31">
        <f t="shared" si="1"/>
        <v>655.2315</v>
      </c>
      <c r="I42" s="31">
        <f t="shared" si="2"/>
        <v>54.602625</v>
      </c>
      <c r="J42" s="31">
        <f t="shared" si="3"/>
        <v>54.602625</v>
      </c>
      <c r="K42" s="31">
        <f t="shared" si="4"/>
        <v>436.821</v>
      </c>
      <c r="L42" s="31"/>
    </row>
    <row r="43" s="7" customFormat="1" ht="24" customHeight="1" spans="1:12">
      <c r="A43" s="26">
        <v>38</v>
      </c>
      <c r="B43" s="27" t="s">
        <v>59</v>
      </c>
      <c r="C43" s="28" t="s">
        <v>21</v>
      </c>
      <c r="D43" s="28" t="s">
        <v>22</v>
      </c>
      <c r="E43" s="34">
        <v>43.5</v>
      </c>
      <c r="F43" s="30">
        <v>2043.195</v>
      </c>
      <c r="G43" s="31">
        <f t="shared" si="0"/>
        <v>919.43775</v>
      </c>
      <c r="H43" s="31">
        <f t="shared" si="1"/>
        <v>612.9585</v>
      </c>
      <c r="I43" s="31">
        <f t="shared" si="2"/>
        <v>51.079875</v>
      </c>
      <c r="J43" s="31">
        <f t="shared" si="3"/>
        <v>51.079875</v>
      </c>
      <c r="K43" s="31">
        <f t="shared" si="4"/>
        <v>408.639</v>
      </c>
      <c r="L43" s="31"/>
    </row>
    <row r="44" s="7" customFormat="1" ht="24" customHeight="1" spans="1:12">
      <c r="A44" s="26">
        <v>39</v>
      </c>
      <c r="B44" s="33" t="s">
        <v>60</v>
      </c>
      <c r="C44" s="28" t="s">
        <v>21</v>
      </c>
      <c r="D44" s="28" t="s">
        <v>22</v>
      </c>
      <c r="E44" s="34">
        <v>36.7</v>
      </c>
      <c r="F44" s="30">
        <v>1723.799</v>
      </c>
      <c r="G44" s="31">
        <f t="shared" si="0"/>
        <v>775.70955</v>
      </c>
      <c r="H44" s="31">
        <f t="shared" si="1"/>
        <v>517.1397</v>
      </c>
      <c r="I44" s="31">
        <f t="shared" si="2"/>
        <v>43.094975</v>
      </c>
      <c r="J44" s="31">
        <f t="shared" si="3"/>
        <v>43.094975</v>
      </c>
      <c r="K44" s="31">
        <f t="shared" si="4"/>
        <v>344.7598</v>
      </c>
      <c r="L44" s="31"/>
    </row>
    <row r="45" s="7" customFormat="1" ht="24" customHeight="1" spans="1:12">
      <c r="A45" s="26">
        <v>40</v>
      </c>
      <c r="B45" s="33" t="s">
        <v>61</v>
      </c>
      <c r="C45" s="28" t="s">
        <v>21</v>
      </c>
      <c r="D45" s="28" t="s">
        <v>22</v>
      </c>
      <c r="E45" s="29">
        <v>49.8</v>
      </c>
      <c r="F45" s="30">
        <v>2339.106</v>
      </c>
      <c r="G45" s="31">
        <f t="shared" si="0"/>
        <v>1052.5977</v>
      </c>
      <c r="H45" s="31">
        <f t="shared" si="1"/>
        <v>701.7318</v>
      </c>
      <c r="I45" s="31">
        <f t="shared" si="2"/>
        <v>58.47765</v>
      </c>
      <c r="J45" s="31">
        <f t="shared" si="3"/>
        <v>58.47765</v>
      </c>
      <c r="K45" s="31">
        <f t="shared" si="4"/>
        <v>467.8212</v>
      </c>
      <c r="L45" s="31"/>
    </row>
    <row r="46" s="7" customFormat="1" ht="24" customHeight="1" spans="1:12">
      <c r="A46" s="26">
        <v>41</v>
      </c>
      <c r="B46" s="27" t="s">
        <v>62</v>
      </c>
      <c r="C46" s="28" t="s">
        <v>21</v>
      </c>
      <c r="D46" s="28" t="s">
        <v>22</v>
      </c>
      <c r="E46" s="34">
        <v>47.2</v>
      </c>
      <c r="F46" s="30">
        <v>2216.984</v>
      </c>
      <c r="G46" s="31">
        <f t="shared" si="0"/>
        <v>997.6428</v>
      </c>
      <c r="H46" s="31">
        <f t="shared" si="1"/>
        <v>665.0952</v>
      </c>
      <c r="I46" s="31">
        <f t="shared" si="2"/>
        <v>55.4246</v>
      </c>
      <c r="J46" s="31">
        <f t="shared" si="3"/>
        <v>55.4246</v>
      </c>
      <c r="K46" s="31">
        <f t="shared" si="4"/>
        <v>443.3968</v>
      </c>
      <c r="L46" s="31"/>
    </row>
    <row r="47" s="7" customFormat="1" ht="24" customHeight="1" spans="1:12">
      <c r="A47" s="26">
        <v>42</v>
      </c>
      <c r="B47" s="27" t="s">
        <v>63</v>
      </c>
      <c r="C47" s="28" t="s">
        <v>21</v>
      </c>
      <c r="D47" s="28" t="s">
        <v>22</v>
      </c>
      <c r="E47" s="33">
        <v>45.6</v>
      </c>
      <c r="F47" s="30">
        <v>2141.832</v>
      </c>
      <c r="G47" s="31">
        <f t="shared" si="0"/>
        <v>963.8244</v>
      </c>
      <c r="H47" s="31">
        <f t="shared" si="1"/>
        <v>642.5496</v>
      </c>
      <c r="I47" s="31">
        <f t="shared" si="2"/>
        <v>53.5458</v>
      </c>
      <c r="J47" s="31">
        <f t="shared" si="3"/>
        <v>53.5458</v>
      </c>
      <c r="K47" s="31">
        <f t="shared" si="4"/>
        <v>428.3664</v>
      </c>
      <c r="L47" s="31"/>
    </row>
    <row r="48" s="7" customFormat="1" ht="24" customHeight="1" spans="1:12">
      <c r="A48" s="26">
        <v>43</v>
      </c>
      <c r="B48" s="35" t="s">
        <v>64</v>
      </c>
      <c r="C48" s="28" t="s">
        <v>21</v>
      </c>
      <c r="D48" s="28" t="s">
        <v>22</v>
      </c>
      <c r="E48" s="33">
        <v>48.5</v>
      </c>
      <c r="F48" s="30">
        <v>2278.045</v>
      </c>
      <c r="G48" s="31">
        <f t="shared" si="0"/>
        <v>1025.12025</v>
      </c>
      <c r="H48" s="31">
        <f t="shared" si="1"/>
        <v>683.4135</v>
      </c>
      <c r="I48" s="31">
        <f t="shared" si="2"/>
        <v>56.951125</v>
      </c>
      <c r="J48" s="31">
        <f t="shared" si="3"/>
        <v>56.951125</v>
      </c>
      <c r="K48" s="31">
        <f t="shared" si="4"/>
        <v>455.609</v>
      </c>
      <c r="L48" s="31"/>
    </row>
    <row r="49" s="7" customFormat="1" ht="24" customHeight="1" spans="1:12">
      <c r="A49" s="26">
        <v>44</v>
      </c>
      <c r="B49" s="35" t="s">
        <v>65</v>
      </c>
      <c r="C49" s="28" t="s">
        <v>21</v>
      </c>
      <c r="D49" s="28" t="s">
        <v>22</v>
      </c>
      <c r="E49" s="33">
        <v>47.7</v>
      </c>
      <c r="F49" s="30">
        <v>2240.469</v>
      </c>
      <c r="G49" s="31">
        <f t="shared" si="0"/>
        <v>1008.21105</v>
      </c>
      <c r="H49" s="31">
        <f t="shared" si="1"/>
        <v>672.1407</v>
      </c>
      <c r="I49" s="31">
        <f t="shared" si="2"/>
        <v>56.011725</v>
      </c>
      <c r="J49" s="31">
        <f t="shared" si="3"/>
        <v>56.011725</v>
      </c>
      <c r="K49" s="31">
        <f t="shared" si="4"/>
        <v>448.0938</v>
      </c>
      <c r="L49" s="31"/>
    </row>
    <row r="50" s="7" customFormat="1" ht="24" customHeight="1" spans="1:12">
      <c r="A50" s="26">
        <v>45</v>
      </c>
      <c r="B50" s="35" t="s">
        <v>66</v>
      </c>
      <c r="C50" s="28" t="s">
        <v>21</v>
      </c>
      <c r="D50" s="28" t="s">
        <v>22</v>
      </c>
      <c r="E50" s="33">
        <v>48.4</v>
      </c>
      <c r="F50" s="30">
        <v>2273.348</v>
      </c>
      <c r="G50" s="31">
        <f t="shared" si="0"/>
        <v>1023.0066</v>
      </c>
      <c r="H50" s="31">
        <f t="shared" si="1"/>
        <v>682.0044</v>
      </c>
      <c r="I50" s="31">
        <f t="shared" si="2"/>
        <v>56.8337</v>
      </c>
      <c r="J50" s="31">
        <f t="shared" si="3"/>
        <v>56.8337</v>
      </c>
      <c r="K50" s="31">
        <f t="shared" si="4"/>
        <v>454.6696</v>
      </c>
      <c r="L50" s="31"/>
    </row>
    <row r="51" s="7" customFormat="1" ht="24" customHeight="1" spans="1:12">
      <c r="A51" s="26">
        <v>46</v>
      </c>
      <c r="B51" s="35" t="s">
        <v>67</v>
      </c>
      <c r="C51" s="28" t="s">
        <v>21</v>
      </c>
      <c r="D51" s="28" t="s">
        <v>22</v>
      </c>
      <c r="E51" s="33">
        <v>12.8</v>
      </c>
      <c r="F51" s="30">
        <v>601.216</v>
      </c>
      <c r="G51" s="31">
        <f t="shared" si="0"/>
        <v>270.5472</v>
      </c>
      <c r="H51" s="31">
        <f t="shared" si="1"/>
        <v>180.3648</v>
      </c>
      <c r="I51" s="31">
        <f t="shared" si="2"/>
        <v>15.0304</v>
      </c>
      <c r="J51" s="31">
        <f t="shared" si="3"/>
        <v>15.0304</v>
      </c>
      <c r="K51" s="31">
        <f t="shared" si="4"/>
        <v>120.2432</v>
      </c>
      <c r="L51" s="31"/>
    </row>
    <row r="52" s="7" customFormat="1" ht="24" customHeight="1" spans="1:12">
      <c r="A52" s="26" t="s">
        <v>68</v>
      </c>
      <c r="B52" s="36"/>
      <c r="C52" s="28"/>
      <c r="D52" s="28"/>
      <c r="E52" s="37">
        <f>SUM(E6:E51)</f>
        <v>1119.48</v>
      </c>
      <c r="F52" s="37">
        <f>SUM(F6:F51)</f>
        <v>52581.9756</v>
      </c>
      <c r="G52" s="31">
        <f t="shared" si="0"/>
        <v>23661.88902</v>
      </c>
      <c r="H52" s="31">
        <f t="shared" si="1"/>
        <v>15774.59268</v>
      </c>
      <c r="I52" s="31">
        <f t="shared" si="2"/>
        <v>1314.54939</v>
      </c>
      <c r="J52" s="31">
        <f t="shared" si="3"/>
        <v>1314.54939</v>
      </c>
      <c r="K52" s="31">
        <f t="shared" si="4"/>
        <v>10516.39512</v>
      </c>
      <c r="L52" s="31"/>
    </row>
    <row r="53" s="8" customFormat="1" ht="28.5" customHeight="1" spans="1:14">
      <c r="A53" s="38"/>
      <c r="B53" s="39"/>
      <c r="C53" s="40"/>
      <c r="D53" s="40"/>
      <c r="E53" s="41"/>
      <c r="F53" s="42"/>
      <c r="G53" s="42"/>
      <c r="H53" s="43"/>
      <c r="I53" s="43"/>
      <c r="J53" s="43"/>
      <c r="K53" s="43"/>
      <c r="L53" s="43"/>
      <c r="M53" s="56"/>
      <c r="N53" s="56"/>
    </row>
    <row r="54" s="8" customFormat="1" ht="26.25" customHeight="1" spans="1:14">
      <c r="A54" s="44" t="s">
        <v>69</v>
      </c>
      <c r="B54" s="45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56"/>
      <c r="N54" s="56"/>
    </row>
    <row r="55" s="8" customFormat="1" ht="23.25" customHeight="1" spans="1:14">
      <c r="A55" s="44" t="s">
        <v>70</v>
      </c>
      <c r="B55" s="45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57"/>
      <c r="N55" s="56"/>
    </row>
    <row r="56" s="8" customFormat="1" ht="23.25" customHeight="1" spans="1:14">
      <c r="A56" s="44"/>
      <c r="B56" s="45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57"/>
      <c r="N56" s="56"/>
    </row>
    <row r="57" s="8" customFormat="1" ht="24" customHeight="1" spans="1:12">
      <c r="A57" s="44" t="s">
        <v>71</v>
      </c>
      <c r="B57" s="45"/>
      <c r="C57" s="44"/>
      <c r="D57" s="44"/>
      <c r="E57" s="44" t="s">
        <v>72</v>
      </c>
      <c r="F57" s="44"/>
      <c r="G57" s="44"/>
      <c r="H57" s="44"/>
      <c r="I57" s="44"/>
      <c r="J57" s="44"/>
      <c r="K57" s="44"/>
      <c r="L57" s="44"/>
    </row>
    <row r="58" s="8" customFormat="1" ht="24" customHeight="1" spans="1:12">
      <c r="A58" s="44"/>
      <c r="B58" s="45"/>
      <c r="C58" s="44"/>
      <c r="D58" s="44"/>
      <c r="E58" s="44"/>
      <c r="F58" s="44"/>
      <c r="G58" s="44"/>
      <c r="H58" s="44"/>
      <c r="I58" s="44"/>
      <c r="J58" s="44"/>
      <c r="K58" s="44"/>
      <c r="L58" s="48"/>
    </row>
    <row r="59" s="8" customFormat="1" ht="23.25" customHeight="1" spans="1:12">
      <c r="A59" s="46"/>
      <c r="B59" s="47"/>
      <c r="C59" s="48"/>
      <c r="D59" s="48"/>
      <c r="E59" s="48"/>
      <c r="F59" s="49"/>
      <c r="G59" s="49"/>
      <c r="H59" s="49"/>
      <c r="I59" s="49"/>
      <c r="J59" s="49"/>
      <c r="K59" s="49"/>
      <c r="L59" s="48"/>
    </row>
    <row r="60" s="8" customFormat="1" ht="24" customHeight="1" spans="1:12">
      <c r="A60" s="50"/>
      <c r="B60" s="51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="8" customFormat="1" spans="1:5">
      <c r="A61" s="52"/>
      <c r="B61" s="53"/>
      <c r="E61" s="53"/>
    </row>
    <row r="62" s="8" customFormat="1" spans="1:5">
      <c r="A62" s="52"/>
      <c r="B62" s="53"/>
      <c r="E62" s="53"/>
    </row>
    <row r="63" s="8" customFormat="1" spans="1:2">
      <c r="A63" s="52"/>
      <c r="B63" s="53"/>
    </row>
  </sheetData>
  <mergeCells count="23">
    <mergeCell ref="E1:L1"/>
    <mergeCell ref="A2:E2"/>
    <mergeCell ref="F2:G2"/>
    <mergeCell ref="H2:I2"/>
    <mergeCell ref="K2:L2"/>
    <mergeCell ref="A3:B3"/>
    <mergeCell ref="G3:J3"/>
    <mergeCell ref="K3:L3"/>
    <mergeCell ref="G4:L4"/>
    <mergeCell ref="A53:B53"/>
    <mergeCell ref="C53:D53"/>
    <mergeCell ref="F53:G53"/>
    <mergeCell ref="A54:L54"/>
    <mergeCell ref="A55:L55"/>
    <mergeCell ref="A57:D57"/>
    <mergeCell ref="E57:L57"/>
    <mergeCell ref="A60:L60"/>
    <mergeCell ref="A4:A5"/>
    <mergeCell ref="B4:B5"/>
    <mergeCell ref="C4:C5"/>
    <mergeCell ref="D4:D5"/>
    <mergeCell ref="E4:E5"/>
    <mergeCell ref="F4:F5"/>
  </mergeCells>
  <dataValidations count="6">
    <dataValidation type="textLength" operator="between" showInputMessage="1" showErrorMessage="1" sqref="C52 B59:C59 C6:C51 B61:C65253">
      <formula1>2</formula1>
      <formula2>10</formula2>
    </dataValidation>
    <dataValidation allowBlank="1" showErrorMessage="1" sqref="E4:F4 G5 H5:J5 K5 D52 G52 K52 L52 D59:E59 D6:D51 D61:D62 G6:G51 K6:K51 L5:L18 L19:L51 L58:L59 F61:L65253 H6:J52"/>
    <dataValidation type="whole" operator="between" allowBlank="1" showInputMessage="1" showErrorMessage="1" sqref="A52:B52 A6:A51">
      <formula1>1</formula1>
      <formula2>5000</formula2>
    </dataValidation>
    <dataValidation type="list" showInputMessage="1" showErrorMessage="1" prompt="1 男&#10;2 女" sqref="D63:E65253">
      <formula1>"1,2"</formula1>
    </dataValidation>
    <dataValidation showInputMessage="1" showErrorMessage="1" sqref="E61:E62"/>
    <dataValidation type="whole" operator="between" allowBlank="1" showInputMessage="1" showErrorMessage="1" sqref="A59 A61:A65253">
      <formula1>1</formula1>
      <formula2>2000</formula2>
    </dataValidation>
  </dataValidations>
  <pageMargins left="0.751388888888889" right="0.751388888888889" top="0.511805555555556" bottom="0.432638888888889" header="0.5" footer="0.196527777777778"/>
  <pageSetup paperSize="9" scale="66" fitToHeight="0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2" sqref="A2"/>
    </sheetView>
  </sheetViews>
  <sheetFormatPr defaultColWidth="9" defaultRowHeight="14.25" outlineLevelRow="6"/>
  <sheetData>
    <row r="1" spans="1:13">
      <c r="A1" s="1"/>
      <c r="B1" s="1"/>
      <c r="C1" s="1"/>
      <c r="D1" s="1"/>
      <c r="E1" s="1"/>
      <c r="F1" s="1"/>
      <c r="G1" s="2"/>
      <c r="H1" s="2" t="s">
        <v>73</v>
      </c>
      <c r="I1" s="3"/>
      <c r="J1" s="3"/>
      <c r="K1" s="3"/>
      <c r="L1" s="3"/>
      <c r="M1" s="3"/>
    </row>
    <row r="2" spans="1:13">
      <c r="A2" s="1" t="s">
        <v>74</v>
      </c>
      <c r="B2" s="1" t="s">
        <v>75</v>
      </c>
      <c r="C2" s="1"/>
      <c r="D2" s="1"/>
      <c r="E2" s="1"/>
      <c r="F2" s="1"/>
      <c r="G2" s="2"/>
      <c r="H2" s="1" t="e">
        <f>#REF!</f>
        <v>#REF!</v>
      </c>
      <c r="I2" s="4" t="str">
        <f>IFERROR(VLOOKUP($H2,$A:$F,COLUMN(B:B),),"")</f>
        <v/>
      </c>
      <c r="J2" s="4" t="str">
        <f>IFERROR(VLOOKUP($H2,#REF!,COLUMN(#REF!),),"")</f>
        <v/>
      </c>
      <c r="K2" s="4" t="str">
        <f>IFERROR(VLOOKUP($H2,#REF!,COLUMN(#REF!),),"")</f>
        <v/>
      </c>
      <c r="L2" s="4" t="str">
        <f>IFERROR(VLOOKUP($H2,#REF!,COLUMN(#REF!),),"")</f>
        <v/>
      </c>
      <c r="M2" s="4" t="str">
        <f>IFERROR(VLOOKUP($H2,#REF!,COLUMN(#REF!),),"")</f>
        <v/>
      </c>
    </row>
    <row r="3" spans="1:13">
      <c r="A3" s="1" t="s">
        <v>76</v>
      </c>
      <c r="B3" s="1" t="s">
        <v>77</v>
      </c>
      <c r="C3" s="1"/>
      <c r="D3" s="1"/>
      <c r="E3" s="1"/>
      <c r="F3" s="1"/>
      <c r="G3" s="2"/>
      <c r="H3" s="1"/>
      <c r="I3" s="4"/>
      <c r="J3" s="4"/>
      <c r="K3" s="4"/>
      <c r="L3" s="4"/>
      <c r="M3" s="4"/>
    </row>
    <row r="4" spans="1:13">
      <c r="A4" s="1"/>
      <c r="B4" s="1"/>
      <c r="C4" s="1"/>
      <c r="D4" s="1"/>
      <c r="E4" s="1"/>
      <c r="F4" s="1"/>
      <c r="G4" s="2"/>
      <c r="H4" s="1"/>
      <c r="I4" s="4"/>
      <c r="J4" s="4"/>
      <c r="K4" s="4"/>
      <c r="L4" s="4"/>
      <c r="M4" s="4"/>
    </row>
    <row r="5" spans="1:13">
      <c r="A5" s="1"/>
      <c r="B5" s="1"/>
      <c r="C5" s="1"/>
      <c r="D5" s="1"/>
      <c r="E5" s="1"/>
      <c r="F5" s="1"/>
      <c r="G5" s="2"/>
      <c r="H5" s="1"/>
      <c r="I5" s="4" t="str">
        <f>IFERROR(VLOOKUP($H5,#REF!,COLUMN(#REF!),),"")</f>
        <v/>
      </c>
      <c r="J5" s="4" t="str">
        <f>IFERROR(VLOOKUP($H5,#REF!,COLUMN(#REF!),),"")</f>
        <v/>
      </c>
      <c r="K5" s="4" t="str">
        <f>IFERROR(VLOOKUP($H5,#REF!,COLUMN(#REF!),),"")</f>
        <v/>
      </c>
      <c r="L5" s="4" t="str">
        <f>IFERROR(VLOOKUP($H5,#REF!,COLUMN(#REF!),),"")</f>
        <v/>
      </c>
      <c r="M5" s="4" t="str">
        <f>IFERROR(VLOOKUP($H5,#REF!,COLUMN(#REF!),),"")</f>
        <v/>
      </c>
    </row>
    <row r="6" spans="1:13">
      <c r="A6" s="2"/>
      <c r="B6" s="2"/>
      <c r="C6" s="2"/>
      <c r="D6" s="2"/>
      <c r="E6" s="2"/>
      <c r="F6" s="2"/>
      <c r="G6" s="2"/>
      <c r="H6" s="1"/>
      <c r="I6" s="4"/>
      <c r="J6" s="4"/>
      <c r="K6" s="4"/>
      <c r="L6" s="4"/>
      <c r="M6" s="4"/>
    </row>
    <row r="7" spans="1:13">
      <c r="A7" s="2"/>
      <c r="B7" s="2"/>
      <c r="C7" s="2"/>
      <c r="D7" s="2"/>
      <c r="E7" s="2"/>
      <c r="F7" s="2"/>
      <c r="G7" s="2"/>
      <c r="H7" s="1"/>
      <c r="I7" s="4"/>
      <c r="J7" s="4"/>
      <c r="K7" s="4"/>
      <c r="L7" s="4"/>
      <c r="M7" s="4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打印表</vt:lpstr>
      <vt:lpstr>公式表格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dcterms:created xsi:type="dcterms:W3CDTF">2009-04-16T08:07:00Z</dcterms:created>
  <cp:lastPrinted>2014-04-23T08:16:00Z</cp:lastPrinted>
  <dcterms:modified xsi:type="dcterms:W3CDTF">2025-07-02T09:27:31Z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BEBD510135B94BD1A7D1D04A73B08E0D_12</vt:lpwstr>
  </property>
</Properties>
</file>