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316"/>
  </bookViews>
  <sheets>
    <sheet name="打印表" sheetId="9" r:id="rId1"/>
    <sheet name="公式表格" sheetId="8" state="hidden" r:id="rId2"/>
  </sheets>
  <calcPr calcId="144525"/>
</workbook>
</file>

<file path=xl/sharedStrings.xml><?xml version="1.0" encoding="utf-8"?>
<sst xmlns="http://schemas.openxmlformats.org/spreadsheetml/2006/main" count="144" uniqueCount="70">
  <si>
    <t>中国人民财产保险股份有限公司抚顺分公司
农业保险承保公示清单</t>
  </si>
  <si>
    <t>望花区塔峪镇后孤家子村</t>
  </si>
  <si>
    <t xml:space="preserve">每亩保险金额：  </t>
  </si>
  <si>
    <t>770元</t>
  </si>
  <si>
    <t>每亩保险费：</t>
  </si>
  <si>
    <t>46.97元</t>
  </si>
  <si>
    <t>单位：元、亩</t>
  </si>
  <si>
    <t>序号</t>
  </si>
  <si>
    <t>被保险人姓名</t>
  </si>
  <si>
    <t>保险标的项目</t>
  </si>
  <si>
    <t>种植地点</t>
  </si>
  <si>
    <t>保险数量</t>
  </si>
  <si>
    <t>总保险费</t>
  </si>
  <si>
    <t>保费构成</t>
  </si>
  <si>
    <t>中央财政45%</t>
  </si>
  <si>
    <t>省财政30%</t>
  </si>
  <si>
    <t>地市财政2.5%</t>
  </si>
  <si>
    <t>县(区）财政2.5%</t>
  </si>
  <si>
    <t>农户自交保险费20%</t>
  </si>
  <si>
    <t>其他</t>
  </si>
  <si>
    <t>王丽娜</t>
  </si>
  <si>
    <t>玉米</t>
  </si>
  <si>
    <t>后孤家子村</t>
  </si>
  <si>
    <t>康艳</t>
  </si>
  <si>
    <t>肖国启</t>
  </si>
  <si>
    <t>汪玉广</t>
  </si>
  <si>
    <t>赵国有</t>
  </si>
  <si>
    <t>刘兴君</t>
  </si>
  <si>
    <t>杨勇</t>
  </si>
  <si>
    <t>刘忠茂</t>
  </si>
  <si>
    <t>汪洪</t>
  </si>
  <si>
    <t>何立</t>
  </si>
  <si>
    <t>刘义君</t>
  </si>
  <si>
    <t>魏勇</t>
  </si>
  <si>
    <t>徐慧杰</t>
  </si>
  <si>
    <t>岳勇</t>
  </si>
  <si>
    <t>王启新</t>
  </si>
  <si>
    <t>刘尚哲</t>
  </si>
  <si>
    <t>陈盛云</t>
  </si>
  <si>
    <t>汪洋</t>
  </si>
  <si>
    <t>王宏</t>
  </si>
  <si>
    <t>杨育华</t>
  </si>
  <si>
    <t>王秀华</t>
  </si>
  <si>
    <t>王广克</t>
  </si>
  <si>
    <t>王凤利</t>
  </si>
  <si>
    <t>张俊红</t>
  </si>
  <si>
    <t>李尚忠</t>
  </si>
  <si>
    <t>邸生仁</t>
  </si>
  <si>
    <t>张兴利</t>
  </si>
  <si>
    <t>刘尚杰</t>
  </si>
  <si>
    <t>杜景秋</t>
  </si>
  <si>
    <t>杜景明</t>
  </si>
  <si>
    <t>杜景顺</t>
  </si>
  <si>
    <t>张其灿</t>
  </si>
  <si>
    <t>徐继韦</t>
  </si>
  <si>
    <t>杜义</t>
  </si>
  <si>
    <t>杠刚</t>
  </si>
  <si>
    <t>张秀芳</t>
  </si>
  <si>
    <t>高英国</t>
  </si>
  <si>
    <t>孙启新</t>
  </si>
  <si>
    <t>合计</t>
  </si>
  <si>
    <t>注：公示期内，对公示情况如有异议，请及时与人保财险望花支公司联系。</t>
  </si>
  <si>
    <t>联系人：崔涛，联系电话：18104239128  客户服务电话：95518、保险监督投诉电话12378</t>
  </si>
  <si>
    <t>承保公司盖章：</t>
  </si>
  <si>
    <t>村委会公章：</t>
  </si>
  <si>
    <t>此列填入</t>
  </si>
  <si>
    <t>用材林</t>
  </si>
  <si>
    <t>商品林</t>
  </si>
  <si>
    <t>防护林</t>
  </si>
  <si>
    <t>公益林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</si>
</sst>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  <numFmt numFmtId="177" formatCode="yyyy&quot;年&quot;m&quot;月&quot;d&quot;日&quot;;@"/>
    <numFmt numFmtId="178" formatCode="0.00_);[Red]\(0.00\)"/>
    <numFmt numFmtId="179" formatCode="0.00_ "/>
  </numFmts>
  <fonts count="37">
    <font>
      <sz val="12"/>
      <name val="宋体"/>
      <charset val="134"/>
    </font>
    <font>
      <sz val="12"/>
      <color theme="1"/>
      <name val="楷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sz val="11"/>
      <name val="华文中宋"/>
      <charset val="134"/>
    </font>
    <font>
      <b/>
      <sz val="10"/>
      <name val="华文中宋"/>
      <charset val="134"/>
    </font>
    <font>
      <b/>
      <sz val="11"/>
      <name val="标宋体"/>
      <charset val="134"/>
    </font>
    <font>
      <b/>
      <u/>
      <sz val="11"/>
      <name val="华文中宋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2"/>
      <name val="Calibri"/>
      <charset val="0"/>
    </font>
    <font>
      <u/>
      <sz val="11"/>
      <color rgb="FF800080"/>
      <name val="宋体"/>
      <charset val="134"/>
      <scheme val="minor"/>
    </font>
    <font>
      <sz val="10"/>
      <name val="Arial"/>
      <charset val="0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theme="1"/>
      <name val="宋体"/>
      <charset val="13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8" borderId="5" applyNumberFormat="0" applyAlignment="0" applyProtection="0">
      <alignment vertical="center"/>
    </xf>
    <xf numFmtId="0" fontId="31" fillId="8" borderId="6" applyNumberFormat="0" applyAlignment="0" applyProtection="0">
      <alignment vertical="center"/>
    </xf>
    <xf numFmtId="0" fontId="32" fillId="17" borderId="11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6" fillId="0" borderId="1"/>
    <xf numFmtId="0" fontId="20" fillId="2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0" borderId="1"/>
    <xf numFmtId="0" fontId="20" fillId="0" borderId="0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49" fontId="2" fillId="0" borderId="0" xfId="0" applyNumberFormat="1" applyFont="1" applyFill="1">
      <alignment vertical="center"/>
    </xf>
    <xf numFmtId="49" fontId="3" fillId="0" borderId="0" xfId="0" applyNumberFormat="1" applyFont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177" fontId="5" fillId="0" borderId="0" xfId="0" applyNumberFormat="1" applyFont="1" applyAlignment="1">
      <alignment horizontal="distributed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8" fontId="12" fillId="2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9" fontId="12" fillId="0" borderId="1" xfId="52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distributed" vertical="center"/>
    </xf>
    <xf numFmtId="0" fontId="5" fillId="0" borderId="0" xfId="0" applyFont="1" applyAlignment="1">
      <alignment horizontal="center" vertical="center" wrapText="1"/>
    </xf>
    <xf numFmtId="177" fontId="9" fillId="0" borderId="3" xfId="0" applyNumberFormat="1" applyFont="1" applyBorder="1" applyAlignment="1">
      <alignment horizontal="distributed" vertical="center"/>
    </xf>
    <xf numFmtId="49" fontId="9" fillId="0" borderId="3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176" fontId="14" fillId="0" borderId="0" xfId="0" applyNumberFormat="1" applyFont="1" applyBorder="1">
      <alignment vertical="center"/>
    </xf>
    <xf numFmtId="49" fontId="14" fillId="0" borderId="0" xfId="0" applyNumberFormat="1" applyFont="1" applyFill="1" applyBorder="1">
      <alignment vertical="center"/>
    </xf>
    <xf numFmtId="49" fontId="14" fillId="0" borderId="0" xfId="0" applyNumberFormat="1" applyFont="1" applyBorder="1">
      <alignment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76" fontId="2" fillId="0" borderId="0" xfId="0" applyNumberFormat="1" applyFont="1" applyBorder="1">
      <alignment vertical="center"/>
    </xf>
    <xf numFmtId="49" fontId="2" fillId="0" borderId="0" xfId="0" applyNumberFormat="1" applyFont="1" applyFill="1" applyBorder="1">
      <alignment vertical="center"/>
    </xf>
    <xf numFmtId="0" fontId="5" fillId="0" borderId="2" xfId="0" applyFont="1" applyBorder="1" applyAlignment="1">
      <alignment horizontal="right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Font="1" applyAlignment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Normal" xfId="52"/>
    <cellStyle name="常规_Sheet1" xfId="53"/>
    <cellStyle name="常规 3" xfId="54"/>
    <cellStyle name="常规 2" xfId="55"/>
    <cellStyle name="常规 5" xfId="56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30480</xdr:colOff>
      <xdr:row>0</xdr:row>
      <xdr:rowOff>487045</xdr:rowOff>
    </xdr:to>
    <xdr:pic>
      <xdr:nvPicPr>
        <xdr:cNvPr id="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3288030" cy="487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5"/>
  <sheetViews>
    <sheetView showZeros="0" tabSelected="1" zoomScale="115" zoomScaleNormal="115" topLeftCell="A34" workbookViewId="0">
      <selection activeCell="A45" sqref="$A45:$XFD45"/>
    </sheetView>
  </sheetViews>
  <sheetFormatPr defaultColWidth="12.25" defaultRowHeight="12"/>
  <cols>
    <col min="1" max="1" width="6.625" style="9" customWidth="1"/>
    <col min="2" max="2" width="9.875" style="10" customWidth="1"/>
    <col min="3" max="3" width="10.625" style="7" customWidth="1"/>
    <col min="4" max="4" width="15.625" style="7" customWidth="1"/>
    <col min="5" max="5" width="12.4916666666667" style="7" customWidth="1"/>
    <col min="6" max="6" width="11.325" style="7" customWidth="1"/>
    <col min="7" max="11" width="9.25833333333333" style="7" customWidth="1"/>
    <col min="12" max="12" width="9.10833333333333" style="7" customWidth="1"/>
    <col min="13" max="16384" width="12.25" style="7"/>
  </cols>
  <sheetData>
    <row r="1" s="5" customFormat="1" ht="65" customHeight="1" spans="1:12">
      <c r="A1" s="11"/>
      <c r="B1" s="12"/>
      <c r="C1" s="11"/>
      <c r="D1" s="11"/>
      <c r="E1" s="13" t="s">
        <v>0</v>
      </c>
      <c r="F1" s="13"/>
      <c r="G1" s="13"/>
      <c r="H1" s="13"/>
      <c r="I1" s="13"/>
      <c r="J1" s="13"/>
      <c r="K1" s="13"/>
      <c r="L1" s="13"/>
    </row>
    <row r="2" s="5" customFormat="1" ht="24" customHeight="1" spans="1:12">
      <c r="A2" s="14" t="s">
        <v>1</v>
      </c>
      <c r="B2" s="15"/>
      <c r="C2" s="14"/>
      <c r="D2" s="14"/>
      <c r="E2" s="14"/>
      <c r="F2" s="16"/>
      <c r="G2" s="16"/>
      <c r="H2" s="17"/>
      <c r="I2" s="17"/>
      <c r="J2" s="40"/>
      <c r="K2" s="17"/>
      <c r="L2" s="17"/>
    </row>
    <row r="3" s="5" customFormat="1" ht="24" customHeight="1" spans="1:12">
      <c r="A3" s="18" t="s">
        <v>2</v>
      </c>
      <c r="B3" s="19"/>
      <c r="C3" s="20" t="s">
        <v>3</v>
      </c>
      <c r="D3" s="21"/>
      <c r="E3" s="21" t="s">
        <v>4</v>
      </c>
      <c r="F3" s="20" t="s">
        <v>5</v>
      </c>
      <c r="G3" s="14"/>
      <c r="H3" s="22"/>
      <c r="I3" s="22"/>
      <c r="J3" s="22"/>
      <c r="K3" s="53" t="s">
        <v>6</v>
      </c>
      <c r="L3" s="53"/>
    </row>
    <row r="4" s="5" customFormat="1" ht="29.1" customHeight="1" spans="1:12">
      <c r="A4" s="23" t="s">
        <v>7</v>
      </c>
      <c r="B4" s="23" t="s">
        <v>8</v>
      </c>
      <c r="C4" s="23" t="s">
        <v>9</v>
      </c>
      <c r="D4" s="23" t="s">
        <v>10</v>
      </c>
      <c r="E4" s="23" t="s">
        <v>11</v>
      </c>
      <c r="F4" s="23" t="s">
        <v>12</v>
      </c>
      <c r="G4" s="24" t="s">
        <v>13</v>
      </c>
      <c r="H4" s="24"/>
      <c r="I4" s="24"/>
      <c r="J4" s="24"/>
      <c r="K4" s="24"/>
      <c r="L4" s="24"/>
    </row>
    <row r="5" s="6" customFormat="1" ht="40" customHeight="1" spans="1:12">
      <c r="A5" s="23"/>
      <c r="B5" s="23"/>
      <c r="C5" s="23"/>
      <c r="D5" s="23"/>
      <c r="E5" s="23"/>
      <c r="F5" s="23"/>
      <c r="G5" s="25" t="s">
        <v>14</v>
      </c>
      <c r="H5" s="25" t="s">
        <v>15</v>
      </c>
      <c r="I5" s="25" t="s">
        <v>16</v>
      </c>
      <c r="J5" s="25" t="s">
        <v>17</v>
      </c>
      <c r="K5" s="54" t="s">
        <v>18</v>
      </c>
      <c r="L5" s="54" t="s">
        <v>19</v>
      </c>
    </row>
    <row r="6" s="7" customFormat="1" ht="24" customHeight="1" spans="1:12">
      <c r="A6" s="26">
        <v>1</v>
      </c>
      <c r="B6" s="27" t="s">
        <v>20</v>
      </c>
      <c r="C6" s="28" t="s">
        <v>21</v>
      </c>
      <c r="D6" s="28" t="s">
        <v>22</v>
      </c>
      <c r="E6" s="29">
        <v>10</v>
      </c>
      <c r="F6" s="30">
        <v>469.7</v>
      </c>
      <c r="G6" s="31">
        <f>F6*0.45</f>
        <v>211.365</v>
      </c>
      <c r="H6" s="31">
        <f>F6*0.3</f>
        <v>140.91</v>
      </c>
      <c r="I6" s="31">
        <f>F6*0.025</f>
        <v>11.7425</v>
      </c>
      <c r="J6" s="31">
        <f>F6*0.025</f>
        <v>11.7425</v>
      </c>
      <c r="K6" s="31">
        <f>F6*0.2</f>
        <v>93.94</v>
      </c>
      <c r="L6" s="31"/>
    </row>
    <row r="7" s="7" customFormat="1" ht="24" customHeight="1" spans="1:12">
      <c r="A7" s="26">
        <v>2</v>
      </c>
      <c r="B7" s="27" t="s">
        <v>23</v>
      </c>
      <c r="C7" s="28" t="s">
        <v>21</v>
      </c>
      <c r="D7" s="28" t="s">
        <v>22</v>
      </c>
      <c r="E7" s="29">
        <v>10</v>
      </c>
      <c r="F7" s="30">
        <v>469.7</v>
      </c>
      <c r="G7" s="31">
        <f t="shared" ref="G7:G44" si="0">F7*0.45</f>
        <v>211.365</v>
      </c>
      <c r="H7" s="31">
        <f t="shared" ref="H7:H44" si="1">F7*0.3</f>
        <v>140.91</v>
      </c>
      <c r="I7" s="31">
        <f t="shared" ref="I7:I44" si="2">F7*0.025</f>
        <v>11.7425</v>
      </c>
      <c r="J7" s="31">
        <f t="shared" ref="J7:J44" si="3">F7*0.025</f>
        <v>11.7425</v>
      </c>
      <c r="K7" s="31">
        <f t="shared" ref="K7:K44" si="4">F7*0.2</f>
        <v>93.94</v>
      </c>
      <c r="L7" s="31"/>
    </row>
    <row r="8" s="7" customFormat="1" ht="24" customHeight="1" spans="1:12">
      <c r="A8" s="26">
        <v>3</v>
      </c>
      <c r="B8" s="27" t="s">
        <v>24</v>
      </c>
      <c r="C8" s="28" t="s">
        <v>21</v>
      </c>
      <c r="D8" s="28" t="s">
        <v>22</v>
      </c>
      <c r="E8" s="29">
        <v>40</v>
      </c>
      <c r="F8" s="30">
        <v>1878.8</v>
      </c>
      <c r="G8" s="31">
        <f t="shared" si="0"/>
        <v>845.46</v>
      </c>
      <c r="H8" s="31">
        <f t="shared" si="1"/>
        <v>563.64</v>
      </c>
      <c r="I8" s="31">
        <f t="shared" si="2"/>
        <v>46.97</v>
      </c>
      <c r="J8" s="31">
        <f t="shared" si="3"/>
        <v>46.97</v>
      </c>
      <c r="K8" s="31">
        <f t="shared" si="4"/>
        <v>375.76</v>
      </c>
      <c r="L8" s="31"/>
    </row>
    <row r="9" s="7" customFormat="1" ht="24" customHeight="1" spans="1:12">
      <c r="A9" s="26">
        <v>4</v>
      </c>
      <c r="B9" s="27" t="s">
        <v>25</v>
      </c>
      <c r="C9" s="28" t="s">
        <v>21</v>
      </c>
      <c r="D9" s="28" t="s">
        <v>22</v>
      </c>
      <c r="E9" s="29">
        <v>42</v>
      </c>
      <c r="F9" s="30">
        <v>1972.74</v>
      </c>
      <c r="G9" s="31">
        <f t="shared" si="0"/>
        <v>887.733</v>
      </c>
      <c r="H9" s="31">
        <f t="shared" si="1"/>
        <v>591.822</v>
      </c>
      <c r="I9" s="31">
        <f t="shared" si="2"/>
        <v>49.3185</v>
      </c>
      <c r="J9" s="31">
        <f t="shared" si="3"/>
        <v>49.3185</v>
      </c>
      <c r="K9" s="31">
        <f t="shared" si="4"/>
        <v>394.548</v>
      </c>
      <c r="L9" s="31"/>
    </row>
    <row r="10" s="7" customFormat="1" ht="24" customHeight="1" spans="1:12">
      <c r="A10" s="26">
        <v>5</v>
      </c>
      <c r="B10" s="27" t="s">
        <v>26</v>
      </c>
      <c r="C10" s="28" t="s">
        <v>21</v>
      </c>
      <c r="D10" s="28" t="s">
        <v>22</v>
      </c>
      <c r="E10" s="29">
        <v>40</v>
      </c>
      <c r="F10" s="30">
        <v>1878.8</v>
      </c>
      <c r="G10" s="31">
        <f t="shared" si="0"/>
        <v>845.46</v>
      </c>
      <c r="H10" s="31">
        <f t="shared" si="1"/>
        <v>563.64</v>
      </c>
      <c r="I10" s="31">
        <f t="shared" si="2"/>
        <v>46.97</v>
      </c>
      <c r="J10" s="31">
        <f t="shared" si="3"/>
        <v>46.97</v>
      </c>
      <c r="K10" s="31">
        <f t="shared" si="4"/>
        <v>375.76</v>
      </c>
      <c r="L10" s="31"/>
    </row>
    <row r="11" s="7" customFormat="1" ht="24" customHeight="1" spans="1:12">
      <c r="A11" s="26">
        <v>6</v>
      </c>
      <c r="B11" s="27" t="s">
        <v>27</v>
      </c>
      <c r="C11" s="28" t="s">
        <v>21</v>
      </c>
      <c r="D11" s="28" t="s">
        <v>22</v>
      </c>
      <c r="E11" s="29">
        <v>40</v>
      </c>
      <c r="F11" s="30">
        <v>1878.8</v>
      </c>
      <c r="G11" s="31">
        <f t="shared" si="0"/>
        <v>845.46</v>
      </c>
      <c r="H11" s="31">
        <f t="shared" si="1"/>
        <v>563.64</v>
      </c>
      <c r="I11" s="31">
        <f t="shared" si="2"/>
        <v>46.97</v>
      </c>
      <c r="J11" s="31">
        <f t="shared" si="3"/>
        <v>46.97</v>
      </c>
      <c r="K11" s="31">
        <f t="shared" si="4"/>
        <v>375.76</v>
      </c>
      <c r="L11" s="31"/>
    </row>
    <row r="12" s="7" customFormat="1" ht="24" customHeight="1" spans="1:12">
      <c r="A12" s="26">
        <v>7</v>
      </c>
      <c r="B12" s="27" t="s">
        <v>28</v>
      </c>
      <c r="C12" s="28" t="s">
        <v>21</v>
      </c>
      <c r="D12" s="28" t="s">
        <v>22</v>
      </c>
      <c r="E12" s="29">
        <v>42</v>
      </c>
      <c r="F12" s="30">
        <v>1972.74</v>
      </c>
      <c r="G12" s="31">
        <f t="shared" si="0"/>
        <v>887.733</v>
      </c>
      <c r="H12" s="31">
        <f t="shared" si="1"/>
        <v>591.822</v>
      </c>
      <c r="I12" s="31">
        <f t="shared" si="2"/>
        <v>49.3185</v>
      </c>
      <c r="J12" s="31">
        <f t="shared" si="3"/>
        <v>49.3185</v>
      </c>
      <c r="K12" s="31">
        <f t="shared" si="4"/>
        <v>394.548</v>
      </c>
      <c r="L12" s="31"/>
    </row>
    <row r="13" s="7" customFormat="1" ht="24" customHeight="1" spans="1:12">
      <c r="A13" s="26">
        <v>8</v>
      </c>
      <c r="B13" s="27" t="s">
        <v>29</v>
      </c>
      <c r="C13" s="28" t="s">
        <v>21</v>
      </c>
      <c r="D13" s="28" t="s">
        <v>22</v>
      </c>
      <c r="E13" s="29">
        <v>42</v>
      </c>
      <c r="F13" s="30">
        <v>1972.74</v>
      </c>
      <c r="G13" s="31">
        <f t="shared" si="0"/>
        <v>887.733</v>
      </c>
      <c r="H13" s="31">
        <f t="shared" si="1"/>
        <v>591.822</v>
      </c>
      <c r="I13" s="31">
        <f t="shared" si="2"/>
        <v>49.3185</v>
      </c>
      <c r="J13" s="31">
        <f t="shared" si="3"/>
        <v>49.3185</v>
      </c>
      <c r="K13" s="31">
        <f t="shared" si="4"/>
        <v>394.548</v>
      </c>
      <c r="L13" s="31"/>
    </row>
    <row r="14" s="7" customFormat="1" ht="24" customHeight="1" spans="1:12">
      <c r="A14" s="26">
        <v>9</v>
      </c>
      <c r="B14" s="27" t="s">
        <v>30</v>
      </c>
      <c r="C14" s="28" t="s">
        <v>21</v>
      </c>
      <c r="D14" s="28" t="s">
        <v>22</v>
      </c>
      <c r="E14" s="29">
        <v>24</v>
      </c>
      <c r="F14" s="30">
        <v>1127.28</v>
      </c>
      <c r="G14" s="31">
        <f t="shared" si="0"/>
        <v>507.276</v>
      </c>
      <c r="H14" s="31">
        <f t="shared" si="1"/>
        <v>338.184</v>
      </c>
      <c r="I14" s="31">
        <f t="shared" si="2"/>
        <v>28.182</v>
      </c>
      <c r="J14" s="31">
        <f t="shared" si="3"/>
        <v>28.182</v>
      </c>
      <c r="K14" s="31">
        <f t="shared" si="4"/>
        <v>225.456</v>
      </c>
      <c r="L14" s="31"/>
    </row>
    <row r="15" s="7" customFormat="1" ht="24" customHeight="1" spans="1:12">
      <c r="A15" s="26">
        <v>10</v>
      </c>
      <c r="B15" s="27" t="s">
        <v>31</v>
      </c>
      <c r="C15" s="28" t="s">
        <v>21</v>
      </c>
      <c r="D15" s="28" t="s">
        <v>22</v>
      </c>
      <c r="E15" s="29">
        <v>33</v>
      </c>
      <c r="F15" s="30">
        <v>1550.01</v>
      </c>
      <c r="G15" s="31">
        <f t="shared" si="0"/>
        <v>697.5045</v>
      </c>
      <c r="H15" s="31">
        <f t="shared" si="1"/>
        <v>465.003</v>
      </c>
      <c r="I15" s="31">
        <f t="shared" si="2"/>
        <v>38.75025</v>
      </c>
      <c r="J15" s="31">
        <f t="shared" si="3"/>
        <v>38.75025</v>
      </c>
      <c r="K15" s="31">
        <f t="shared" si="4"/>
        <v>310.002</v>
      </c>
      <c r="L15" s="31"/>
    </row>
    <row r="16" s="7" customFormat="1" ht="24" customHeight="1" spans="1:12">
      <c r="A16" s="26">
        <v>11</v>
      </c>
      <c r="B16" s="32" t="s">
        <v>32</v>
      </c>
      <c r="C16" s="28" t="s">
        <v>21</v>
      </c>
      <c r="D16" s="28" t="s">
        <v>22</v>
      </c>
      <c r="E16" s="29">
        <v>40</v>
      </c>
      <c r="F16" s="30">
        <v>1878.8</v>
      </c>
      <c r="G16" s="31">
        <f t="shared" si="0"/>
        <v>845.46</v>
      </c>
      <c r="H16" s="31">
        <f t="shared" si="1"/>
        <v>563.64</v>
      </c>
      <c r="I16" s="31">
        <f t="shared" si="2"/>
        <v>46.97</v>
      </c>
      <c r="J16" s="31">
        <f t="shared" si="3"/>
        <v>46.97</v>
      </c>
      <c r="K16" s="31">
        <f t="shared" si="4"/>
        <v>375.76</v>
      </c>
      <c r="L16" s="31"/>
    </row>
    <row r="17" s="7" customFormat="1" ht="24" customHeight="1" spans="1:12">
      <c r="A17" s="26">
        <v>12</v>
      </c>
      <c r="B17" s="27" t="s">
        <v>33</v>
      </c>
      <c r="C17" s="28" t="s">
        <v>21</v>
      </c>
      <c r="D17" s="28" t="s">
        <v>22</v>
      </c>
      <c r="E17" s="29">
        <v>1.2</v>
      </c>
      <c r="F17" s="30">
        <v>56.364</v>
      </c>
      <c r="G17" s="31">
        <f t="shared" si="0"/>
        <v>25.3638</v>
      </c>
      <c r="H17" s="31">
        <f t="shared" si="1"/>
        <v>16.9092</v>
      </c>
      <c r="I17" s="31">
        <f t="shared" si="2"/>
        <v>1.4091</v>
      </c>
      <c r="J17" s="31">
        <f t="shared" si="3"/>
        <v>1.4091</v>
      </c>
      <c r="K17" s="31">
        <f t="shared" si="4"/>
        <v>11.2728</v>
      </c>
      <c r="L17" s="31"/>
    </row>
    <row r="18" s="7" customFormat="1" ht="24" customHeight="1" spans="1:12">
      <c r="A18" s="26">
        <v>13</v>
      </c>
      <c r="B18" s="27" t="s">
        <v>34</v>
      </c>
      <c r="C18" s="28" t="s">
        <v>21</v>
      </c>
      <c r="D18" s="28" t="s">
        <v>22</v>
      </c>
      <c r="E18" s="29">
        <v>45</v>
      </c>
      <c r="F18" s="30">
        <v>2113.65</v>
      </c>
      <c r="G18" s="31">
        <f t="shared" si="0"/>
        <v>951.1425</v>
      </c>
      <c r="H18" s="31">
        <f t="shared" si="1"/>
        <v>634.095</v>
      </c>
      <c r="I18" s="31">
        <f t="shared" si="2"/>
        <v>52.84125</v>
      </c>
      <c r="J18" s="31">
        <f t="shared" si="3"/>
        <v>52.84125</v>
      </c>
      <c r="K18" s="31">
        <f t="shared" si="4"/>
        <v>422.73</v>
      </c>
      <c r="L18" s="31"/>
    </row>
    <row r="19" s="7" customFormat="1" ht="24" customHeight="1" spans="1:12">
      <c r="A19" s="26">
        <v>14</v>
      </c>
      <c r="B19" s="27" t="s">
        <v>35</v>
      </c>
      <c r="C19" s="28" t="s">
        <v>21</v>
      </c>
      <c r="D19" s="28" t="s">
        <v>22</v>
      </c>
      <c r="E19" s="29">
        <v>35</v>
      </c>
      <c r="F19" s="30">
        <v>1643.95</v>
      </c>
      <c r="G19" s="31">
        <f t="shared" si="0"/>
        <v>739.7775</v>
      </c>
      <c r="H19" s="31">
        <f t="shared" si="1"/>
        <v>493.185</v>
      </c>
      <c r="I19" s="31">
        <f t="shared" si="2"/>
        <v>41.09875</v>
      </c>
      <c r="J19" s="31">
        <f t="shared" si="3"/>
        <v>41.09875</v>
      </c>
      <c r="K19" s="31">
        <f t="shared" si="4"/>
        <v>328.79</v>
      </c>
      <c r="L19" s="31"/>
    </row>
    <row r="20" s="7" customFormat="1" ht="24" customHeight="1" spans="1:12">
      <c r="A20" s="26">
        <v>15</v>
      </c>
      <c r="B20" s="27" t="s">
        <v>36</v>
      </c>
      <c r="C20" s="28" t="s">
        <v>21</v>
      </c>
      <c r="D20" s="28" t="s">
        <v>22</v>
      </c>
      <c r="E20" s="29">
        <v>38</v>
      </c>
      <c r="F20" s="30">
        <v>1784.86</v>
      </c>
      <c r="G20" s="31">
        <f t="shared" si="0"/>
        <v>803.187</v>
      </c>
      <c r="H20" s="31">
        <f t="shared" si="1"/>
        <v>535.458</v>
      </c>
      <c r="I20" s="31">
        <f t="shared" si="2"/>
        <v>44.6215</v>
      </c>
      <c r="J20" s="31">
        <f t="shared" si="3"/>
        <v>44.6215</v>
      </c>
      <c r="K20" s="31">
        <f t="shared" si="4"/>
        <v>356.972</v>
      </c>
      <c r="L20" s="31"/>
    </row>
    <row r="21" s="7" customFormat="1" ht="24" customHeight="1" spans="1:12">
      <c r="A21" s="26">
        <v>16</v>
      </c>
      <c r="B21" s="27" t="s">
        <v>37</v>
      </c>
      <c r="C21" s="28" t="s">
        <v>21</v>
      </c>
      <c r="D21" s="28" t="s">
        <v>22</v>
      </c>
      <c r="E21" s="29">
        <v>47</v>
      </c>
      <c r="F21" s="30">
        <v>2207.59</v>
      </c>
      <c r="G21" s="31">
        <f t="shared" si="0"/>
        <v>993.4155</v>
      </c>
      <c r="H21" s="31">
        <f t="shared" si="1"/>
        <v>662.277</v>
      </c>
      <c r="I21" s="31">
        <f t="shared" si="2"/>
        <v>55.18975</v>
      </c>
      <c r="J21" s="31">
        <f t="shared" si="3"/>
        <v>55.18975</v>
      </c>
      <c r="K21" s="31">
        <f t="shared" si="4"/>
        <v>441.518</v>
      </c>
      <c r="L21" s="31"/>
    </row>
    <row r="22" s="7" customFormat="1" ht="24" customHeight="1" spans="1:12">
      <c r="A22" s="26">
        <v>17</v>
      </c>
      <c r="B22" s="27" t="s">
        <v>38</v>
      </c>
      <c r="C22" s="28" t="s">
        <v>21</v>
      </c>
      <c r="D22" s="28" t="s">
        <v>22</v>
      </c>
      <c r="E22" s="29">
        <v>43</v>
      </c>
      <c r="F22" s="30">
        <v>2019.71</v>
      </c>
      <c r="G22" s="31">
        <f t="shared" si="0"/>
        <v>908.8695</v>
      </c>
      <c r="H22" s="31">
        <f t="shared" si="1"/>
        <v>605.913</v>
      </c>
      <c r="I22" s="31">
        <f t="shared" si="2"/>
        <v>50.49275</v>
      </c>
      <c r="J22" s="31">
        <f t="shared" si="3"/>
        <v>50.49275</v>
      </c>
      <c r="K22" s="31">
        <f t="shared" si="4"/>
        <v>403.942</v>
      </c>
      <c r="L22" s="31"/>
    </row>
    <row r="23" s="7" customFormat="1" ht="24" customHeight="1" spans="1:12">
      <c r="A23" s="26">
        <v>18</v>
      </c>
      <c r="B23" s="27" t="s">
        <v>39</v>
      </c>
      <c r="C23" s="28" t="s">
        <v>21</v>
      </c>
      <c r="D23" s="28" t="s">
        <v>22</v>
      </c>
      <c r="E23" s="29">
        <v>35</v>
      </c>
      <c r="F23" s="30">
        <v>1643.95</v>
      </c>
      <c r="G23" s="31">
        <f t="shared" si="0"/>
        <v>739.7775</v>
      </c>
      <c r="H23" s="31">
        <f t="shared" si="1"/>
        <v>493.185</v>
      </c>
      <c r="I23" s="31">
        <f t="shared" si="2"/>
        <v>41.09875</v>
      </c>
      <c r="J23" s="31">
        <f t="shared" si="3"/>
        <v>41.09875</v>
      </c>
      <c r="K23" s="31">
        <f t="shared" si="4"/>
        <v>328.79</v>
      </c>
      <c r="L23" s="31"/>
    </row>
    <row r="24" s="7" customFormat="1" ht="24" customHeight="1" spans="1:12">
      <c r="A24" s="26">
        <v>19</v>
      </c>
      <c r="B24" s="27" t="s">
        <v>40</v>
      </c>
      <c r="C24" s="28" t="s">
        <v>21</v>
      </c>
      <c r="D24" s="28" t="s">
        <v>22</v>
      </c>
      <c r="E24" s="29">
        <v>40</v>
      </c>
      <c r="F24" s="30">
        <v>1878.8</v>
      </c>
      <c r="G24" s="31">
        <f t="shared" si="0"/>
        <v>845.46</v>
      </c>
      <c r="H24" s="31">
        <f t="shared" si="1"/>
        <v>563.64</v>
      </c>
      <c r="I24" s="31">
        <f t="shared" si="2"/>
        <v>46.97</v>
      </c>
      <c r="J24" s="31">
        <f t="shared" si="3"/>
        <v>46.97</v>
      </c>
      <c r="K24" s="31">
        <f t="shared" si="4"/>
        <v>375.76</v>
      </c>
      <c r="L24" s="31"/>
    </row>
    <row r="25" s="7" customFormat="1" ht="24" customHeight="1" spans="1:12">
      <c r="A25" s="26">
        <v>20</v>
      </c>
      <c r="B25" s="27" t="s">
        <v>41</v>
      </c>
      <c r="C25" s="28" t="s">
        <v>21</v>
      </c>
      <c r="D25" s="28" t="s">
        <v>22</v>
      </c>
      <c r="E25" s="29">
        <v>43</v>
      </c>
      <c r="F25" s="30">
        <v>2019.71</v>
      </c>
      <c r="G25" s="31">
        <f t="shared" si="0"/>
        <v>908.8695</v>
      </c>
      <c r="H25" s="31">
        <f t="shared" si="1"/>
        <v>605.913</v>
      </c>
      <c r="I25" s="31">
        <f t="shared" si="2"/>
        <v>50.49275</v>
      </c>
      <c r="J25" s="31">
        <f t="shared" si="3"/>
        <v>50.49275</v>
      </c>
      <c r="K25" s="31">
        <f t="shared" si="4"/>
        <v>403.942</v>
      </c>
      <c r="L25" s="31"/>
    </row>
    <row r="26" s="7" customFormat="1" ht="24" customHeight="1" spans="1:12">
      <c r="A26" s="26">
        <v>21</v>
      </c>
      <c r="B26" s="27" t="s">
        <v>42</v>
      </c>
      <c r="C26" s="28" t="s">
        <v>21</v>
      </c>
      <c r="D26" s="28" t="s">
        <v>22</v>
      </c>
      <c r="E26" s="29">
        <v>45</v>
      </c>
      <c r="F26" s="30">
        <v>2113.65</v>
      </c>
      <c r="G26" s="31">
        <f t="shared" si="0"/>
        <v>951.1425</v>
      </c>
      <c r="H26" s="31">
        <f t="shared" si="1"/>
        <v>634.095</v>
      </c>
      <c r="I26" s="31">
        <f t="shared" si="2"/>
        <v>52.84125</v>
      </c>
      <c r="J26" s="31">
        <f t="shared" si="3"/>
        <v>52.84125</v>
      </c>
      <c r="K26" s="31">
        <f t="shared" si="4"/>
        <v>422.73</v>
      </c>
      <c r="L26" s="31"/>
    </row>
    <row r="27" s="7" customFormat="1" ht="24" customHeight="1" spans="1:12">
      <c r="A27" s="26">
        <v>22</v>
      </c>
      <c r="B27" s="27" t="s">
        <v>43</v>
      </c>
      <c r="C27" s="28" t="s">
        <v>21</v>
      </c>
      <c r="D27" s="28" t="s">
        <v>22</v>
      </c>
      <c r="E27" s="29">
        <v>44</v>
      </c>
      <c r="F27" s="30">
        <v>2066.68</v>
      </c>
      <c r="G27" s="31">
        <f t="shared" si="0"/>
        <v>930.006</v>
      </c>
      <c r="H27" s="31">
        <f t="shared" si="1"/>
        <v>620.004</v>
      </c>
      <c r="I27" s="31">
        <f t="shared" si="2"/>
        <v>51.667</v>
      </c>
      <c r="J27" s="31">
        <f t="shared" si="3"/>
        <v>51.667</v>
      </c>
      <c r="K27" s="31">
        <f t="shared" si="4"/>
        <v>413.336</v>
      </c>
      <c r="L27" s="31"/>
    </row>
    <row r="28" s="7" customFormat="1" ht="24" customHeight="1" spans="1:12">
      <c r="A28" s="26">
        <v>23</v>
      </c>
      <c r="B28" s="27" t="s">
        <v>44</v>
      </c>
      <c r="C28" s="28" t="s">
        <v>21</v>
      </c>
      <c r="D28" s="28" t="s">
        <v>22</v>
      </c>
      <c r="E28" s="29">
        <v>40</v>
      </c>
      <c r="F28" s="30">
        <v>1878.8</v>
      </c>
      <c r="G28" s="31">
        <f t="shared" si="0"/>
        <v>845.46</v>
      </c>
      <c r="H28" s="31">
        <f t="shared" si="1"/>
        <v>563.64</v>
      </c>
      <c r="I28" s="31">
        <f t="shared" si="2"/>
        <v>46.97</v>
      </c>
      <c r="J28" s="31">
        <f t="shared" si="3"/>
        <v>46.97</v>
      </c>
      <c r="K28" s="31">
        <f t="shared" si="4"/>
        <v>375.76</v>
      </c>
      <c r="L28" s="31"/>
    </row>
    <row r="29" s="7" customFormat="1" ht="24" customHeight="1" spans="1:12">
      <c r="A29" s="26">
        <v>24</v>
      </c>
      <c r="B29" s="27" t="s">
        <v>45</v>
      </c>
      <c r="C29" s="28" t="s">
        <v>21</v>
      </c>
      <c r="D29" s="28" t="s">
        <v>22</v>
      </c>
      <c r="E29" s="29">
        <v>45</v>
      </c>
      <c r="F29" s="30">
        <v>2113.65</v>
      </c>
      <c r="G29" s="31">
        <f t="shared" si="0"/>
        <v>951.1425</v>
      </c>
      <c r="H29" s="31">
        <f t="shared" si="1"/>
        <v>634.095</v>
      </c>
      <c r="I29" s="31">
        <f t="shared" si="2"/>
        <v>52.84125</v>
      </c>
      <c r="J29" s="31">
        <f t="shared" si="3"/>
        <v>52.84125</v>
      </c>
      <c r="K29" s="31">
        <f t="shared" si="4"/>
        <v>422.73</v>
      </c>
      <c r="L29" s="31"/>
    </row>
    <row r="30" s="7" customFormat="1" ht="24" customHeight="1" spans="1:12">
      <c r="A30" s="26">
        <v>25</v>
      </c>
      <c r="B30" s="27" t="s">
        <v>46</v>
      </c>
      <c r="C30" s="28" t="s">
        <v>21</v>
      </c>
      <c r="D30" s="28" t="s">
        <v>22</v>
      </c>
      <c r="E30" s="29">
        <v>43</v>
      </c>
      <c r="F30" s="30">
        <v>2019.71</v>
      </c>
      <c r="G30" s="31">
        <f t="shared" si="0"/>
        <v>908.8695</v>
      </c>
      <c r="H30" s="31">
        <f t="shared" si="1"/>
        <v>605.913</v>
      </c>
      <c r="I30" s="31">
        <f t="shared" si="2"/>
        <v>50.49275</v>
      </c>
      <c r="J30" s="31">
        <f t="shared" si="3"/>
        <v>50.49275</v>
      </c>
      <c r="K30" s="31">
        <f t="shared" si="4"/>
        <v>403.942</v>
      </c>
      <c r="L30" s="31"/>
    </row>
    <row r="31" s="7" customFormat="1" ht="24" customHeight="1" spans="1:12">
      <c r="A31" s="26">
        <v>26</v>
      </c>
      <c r="B31" s="27" t="s">
        <v>47</v>
      </c>
      <c r="C31" s="28" t="s">
        <v>21</v>
      </c>
      <c r="D31" s="28" t="s">
        <v>22</v>
      </c>
      <c r="E31" s="29">
        <v>35</v>
      </c>
      <c r="F31" s="30">
        <v>1643.95</v>
      </c>
      <c r="G31" s="31">
        <f t="shared" si="0"/>
        <v>739.7775</v>
      </c>
      <c r="H31" s="31">
        <f t="shared" si="1"/>
        <v>493.185</v>
      </c>
      <c r="I31" s="31">
        <f t="shared" si="2"/>
        <v>41.09875</v>
      </c>
      <c r="J31" s="31">
        <f t="shared" si="3"/>
        <v>41.09875</v>
      </c>
      <c r="K31" s="31">
        <f t="shared" si="4"/>
        <v>328.79</v>
      </c>
      <c r="L31" s="31"/>
    </row>
    <row r="32" s="7" customFormat="1" ht="24" customHeight="1" spans="1:12">
      <c r="A32" s="26">
        <v>27</v>
      </c>
      <c r="B32" s="27" t="s">
        <v>48</v>
      </c>
      <c r="C32" s="28" t="s">
        <v>21</v>
      </c>
      <c r="D32" s="28" t="s">
        <v>22</v>
      </c>
      <c r="E32" s="29">
        <v>45</v>
      </c>
      <c r="F32" s="30">
        <v>2113.65</v>
      </c>
      <c r="G32" s="31">
        <f t="shared" si="0"/>
        <v>951.1425</v>
      </c>
      <c r="H32" s="31">
        <f t="shared" si="1"/>
        <v>634.095</v>
      </c>
      <c r="I32" s="31">
        <f t="shared" si="2"/>
        <v>52.84125</v>
      </c>
      <c r="J32" s="31">
        <f t="shared" si="3"/>
        <v>52.84125</v>
      </c>
      <c r="K32" s="31">
        <f t="shared" si="4"/>
        <v>422.73</v>
      </c>
      <c r="L32" s="31"/>
    </row>
    <row r="33" s="7" customFormat="1" ht="24" customHeight="1" spans="1:12">
      <c r="A33" s="26">
        <v>28</v>
      </c>
      <c r="B33" s="27" t="s">
        <v>49</v>
      </c>
      <c r="C33" s="28" t="s">
        <v>21</v>
      </c>
      <c r="D33" s="28" t="s">
        <v>22</v>
      </c>
      <c r="E33" s="29">
        <v>45</v>
      </c>
      <c r="F33" s="30">
        <v>2113.65</v>
      </c>
      <c r="G33" s="31">
        <f t="shared" si="0"/>
        <v>951.1425</v>
      </c>
      <c r="H33" s="31">
        <f t="shared" si="1"/>
        <v>634.095</v>
      </c>
      <c r="I33" s="31">
        <f t="shared" si="2"/>
        <v>52.84125</v>
      </c>
      <c r="J33" s="31">
        <f t="shared" si="3"/>
        <v>52.84125</v>
      </c>
      <c r="K33" s="31">
        <f t="shared" si="4"/>
        <v>422.73</v>
      </c>
      <c r="L33" s="31"/>
    </row>
    <row r="34" s="7" customFormat="1" ht="24" customHeight="1" spans="1:12">
      <c r="A34" s="26">
        <v>29</v>
      </c>
      <c r="B34" s="33" t="s">
        <v>50</v>
      </c>
      <c r="C34" s="28" t="s">
        <v>21</v>
      </c>
      <c r="D34" s="28" t="s">
        <v>22</v>
      </c>
      <c r="E34" s="29">
        <v>43</v>
      </c>
      <c r="F34" s="30">
        <v>2019.71</v>
      </c>
      <c r="G34" s="31">
        <f t="shared" si="0"/>
        <v>908.8695</v>
      </c>
      <c r="H34" s="31">
        <f t="shared" si="1"/>
        <v>605.913</v>
      </c>
      <c r="I34" s="31">
        <f t="shared" si="2"/>
        <v>50.49275</v>
      </c>
      <c r="J34" s="31">
        <f t="shared" si="3"/>
        <v>50.49275</v>
      </c>
      <c r="K34" s="31">
        <f t="shared" si="4"/>
        <v>403.942</v>
      </c>
      <c r="L34" s="31"/>
    </row>
    <row r="35" s="7" customFormat="1" ht="24" customHeight="1" spans="1:12">
      <c r="A35" s="26">
        <v>30</v>
      </c>
      <c r="B35" s="27" t="s">
        <v>51</v>
      </c>
      <c r="C35" s="28" t="s">
        <v>21</v>
      </c>
      <c r="D35" s="28" t="s">
        <v>22</v>
      </c>
      <c r="E35" s="29">
        <v>40</v>
      </c>
      <c r="F35" s="30">
        <v>1878.8</v>
      </c>
      <c r="G35" s="31">
        <f t="shared" si="0"/>
        <v>845.46</v>
      </c>
      <c r="H35" s="31">
        <f t="shared" si="1"/>
        <v>563.64</v>
      </c>
      <c r="I35" s="31">
        <f t="shared" si="2"/>
        <v>46.97</v>
      </c>
      <c r="J35" s="31">
        <f t="shared" si="3"/>
        <v>46.97</v>
      </c>
      <c r="K35" s="31">
        <f t="shared" si="4"/>
        <v>375.76</v>
      </c>
      <c r="L35" s="31"/>
    </row>
    <row r="36" s="7" customFormat="1" ht="24" customHeight="1" spans="1:12">
      <c r="A36" s="26">
        <v>31</v>
      </c>
      <c r="B36" s="27" t="s">
        <v>52</v>
      </c>
      <c r="C36" s="28" t="s">
        <v>21</v>
      </c>
      <c r="D36" s="28" t="s">
        <v>22</v>
      </c>
      <c r="E36" s="29">
        <v>42</v>
      </c>
      <c r="F36" s="30">
        <v>1972.74</v>
      </c>
      <c r="G36" s="31">
        <f t="shared" si="0"/>
        <v>887.733</v>
      </c>
      <c r="H36" s="31">
        <f t="shared" si="1"/>
        <v>591.822</v>
      </c>
      <c r="I36" s="31">
        <f t="shared" si="2"/>
        <v>49.3185</v>
      </c>
      <c r="J36" s="31">
        <f t="shared" si="3"/>
        <v>49.3185</v>
      </c>
      <c r="K36" s="31">
        <f t="shared" si="4"/>
        <v>394.548</v>
      </c>
      <c r="L36" s="31"/>
    </row>
    <row r="37" s="7" customFormat="1" ht="24" customHeight="1" spans="1:12">
      <c r="A37" s="26">
        <v>32</v>
      </c>
      <c r="B37" s="27" t="s">
        <v>53</v>
      </c>
      <c r="C37" s="28" t="s">
        <v>21</v>
      </c>
      <c r="D37" s="28" t="s">
        <v>22</v>
      </c>
      <c r="E37" s="29">
        <v>27</v>
      </c>
      <c r="F37" s="30">
        <v>1268.19</v>
      </c>
      <c r="G37" s="31">
        <f t="shared" si="0"/>
        <v>570.6855</v>
      </c>
      <c r="H37" s="31">
        <f t="shared" si="1"/>
        <v>380.457</v>
      </c>
      <c r="I37" s="31">
        <f t="shared" si="2"/>
        <v>31.70475</v>
      </c>
      <c r="J37" s="31">
        <f t="shared" si="3"/>
        <v>31.70475</v>
      </c>
      <c r="K37" s="31">
        <f t="shared" si="4"/>
        <v>253.638</v>
      </c>
      <c r="L37" s="31"/>
    </row>
    <row r="38" s="7" customFormat="1" ht="24" customHeight="1" spans="1:12">
      <c r="A38" s="26">
        <v>33</v>
      </c>
      <c r="B38" s="27" t="s">
        <v>54</v>
      </c>
      <c r="C38" s="28" t="s">
        <v>21</v>
      </c>
      <c r="D38" s="28" t="s">
        <v>22</v>
      </c>
      <c r="E38" s="29">
        <v>28</v>
      </c>
      <c r="F38" s="30">
        <v>1315.16</v>
      </c>
      <c r="G38" s="31">
        <f t="shared" si="0"/>
        <v>591.822</v>
      </c>
      <c r="H38" s="31">
        <f t="shared" si="1"/>
        <v>394.548</v>
      </c>
      <c r="I38" s="31">
        <f t="shared" si="2"/>
        <v>32.879</v>
      </c>
      <c r="J38" s="31">
        <f t="shared" si="3"/>
        <v>32.879</v>
      </c>
      <c r="K38" s="31">
        <f t="shared" si="4"/>
        <v>263.032</v>
      </c>
      <c r="L38" s="31"/>
    </row>
    <row r="39" s="7" customFormat="1" ht="24" customHeight="1" spans="1:12">
      <c r="A39" s="26">
        <v>34</v>
      </c>
      <c r="B39" s="27" t="s">
        <v>55</v>
      </c>
      <c r="C39" s="28" t="s">
        <v>21</v>
      </c>
      <c r="D39" s="28" t="s">
        <v>22</v>
      </c>
      <c r="E39" s="29">
        <v>45</v>
      </c>
      <c r="F39" s="30">
        <v>2113.65</v>
      </c>
      <c r="G39" s="31">
        <f t="shared" si="0"/>
        <v>951.1425</v>
      </c>
      <c r="H39" s="31">
        <f t="shared" si="1"/>
        <v>634.095</v>
      </c>
      <c r="I39" s="31">
        <f t="shared" si="2"/>
        <v>52.84125</v>
      </c>
      <c r="J39" s="31">
        <f t="shared" si="3"/>
        <v>52.84125</v>
      </c>
      <c r="K39" s="31">
        <f t="shared" si="4"/>
        <v>422.73</v>
      </c>
      <c r="L39" s="31"/>
    </row>
    <row r="40" s="7" customFormat="1" ht="24" customHeight="1" spans="1:12">
      <c r="A40" s="26">
        <v>35</v>
      </c>
      <c r="B40" s="27" t="s">
        <v>56</v>
      </c>
      <c r="C40" s="28" t="s">
        <v>21</v>
      </c>
      <c r="D40" s="28" t="s">
        <v>22</v>
      </c>
      <c r="E40" s="34">
        <v>43</v>
      </c>
      <c r="F40" s="30">
        <v>2019.71</v>
      </c>
      <c r="G40" s="31">
        <f t="shared" si="0"/>
        <v>908.8695</v>
      </c>
      <c r="H40" s="31">
        <f t="shared" si="1"/>
        <v>605.913</v>
      </c>
      <c r="I40" s="31">
        <f t="shared" si="2"/>
        <v>50.49275</v>
      </c>
      <c r="J40" s="31">
        <f t="shared" si="3"/>
        <v>50.49275</v>
      </c>
      <c r="K40" s="31">
        <f t="shared" si="4"/>
        <v>403.942</v>
      </c>
      <c r="L40" s="31"/>
    </row>
    <row r="41" s="7" customFormat="1" ht="24" customHeight="1" spans="1:12">
      <c r="A41" s="26">
        <v>36</v>
      </c>
      <c r="B41" s="27" t="s">
        <v>57</v>
      </c>
      <c r="C41" s="28" t="s">
        <v>21</v>
      </c>
      <c r="D41" s="28" t="s">
        <v>22</v>
      </c>
      <c r="E41" s="34">
        <v>37</v>
      </c>
      <c r="F41" s="30">
        <v>1737.89</v>
      </c>
      <c r="G41" s="31">
        <f t="shared" si="0"/>
        <v>782.0505</v>
      </c>
      <c r="H41" s="31">
        <f t="shared" si="1"/>
        <v>521.367</v>
      </c>
      <c r="I41" s="31">
        <f t="shared" si="2"/>
        <v>43.44725</v>
      </c>
      <c r="J41" s="31">
        <f t="shared" si="3"/>
        <v>43.44725</v>
      </c>
      <c r="K41" s="31">
        <f t="shared" si="4"/>
        <v>347.578</v>
      </c>
      <c r="L41" s="31"/>
    </row>
    <row r="42" s="7" customFormat="1" ht="24" customHeight="1" spans="1:12">
      <c r="A42" s="26">
        <v>37</v>
      </c>
      <c r="B42" s="27" t="s">
        <v>58</v>
      </c>
      <c r="C42" s="28" t="s">
        <v>21</v>
      </c>
      <c r="D42" s="28" t="s">
        <v>22</v>
      </c>
      <c r="E42" s="34">
        <v>40</v>
      </c>
      <c r="F42" s="30">
        <v>1878.8</v>
      </c>
      <c r="G42" s="31">
        <f t="shared" si="0"/>
        <v>845.46</v>
      </c>
      <c r="H42" s="31">
        <f t="shared" si="1"/>
        <v>563.64</v>
      </c>
      <c r="I42" s="31">
        <f t="shared" si="2"/>
        <v>46.97</v>
      </c>
      <c r="J42" s="31">
        <f t="shared" si="3"/>
        <v>46.97</v>
      </c>
      <c r="K42" s="31">
        <f t="shared" si="4"/>
        <v>375.76</v>
      </c>
      <c r="L42" s="31"/>
    </row>
    <row r="43" s="7" customFormat="1" ht="24" customHeight="1" spans="1:12">
      <c r="A43" s="26">
        <v>38</v>
      </c>
      <c r="B43" s="27" t="s">
        <v>59</v>
      </c>
      <c r="C43" s="28" t="s">
        <v>21</v>
      </c>
      <c r="D43" s="28" t="s">
        <v>22</v>
      </c>
      <c r="E43" s="34">
        <v>43</v>
      </c>
      <c r="F43" s="30">
        <v>2019.71</v>
      </c>
      <c r="G43" s="31">
        <f t="shared" si="0"/>
        <v>908.8695</v>
      </c>
      <c r="H43" s="31">
        <f t="shared" si="1"/>
        <v>605.913</v>
      </c>
      <c r="I43" s="31">
        <f t="shared" si="2"/>
        <v>50.49275</v>
      </c>
      <c r="J43" s="31">
        <f t="shared" si="3"/>
        <v>50.49275</v>
      </c>
      <c r="K43" s="31">
        <f t="shared" si="4"/>
        <v>403.942</v>
      </c>
      <c r="L43" s="31"/>
    </row>
    <row r="44" s="7" customFormat="1" ht="24" customHeight="1" spans="1:12">
      <c r="A44" s="26" t="s">
        <v>60</v>
      </c>
      <c r="B44" s="35"/>
      <c r="C44" s="28"/>
      <c r="D44" s="28"/>
      <c r="E44" s="36">
        <f>SUM(E6:E43)</f>
        <v>1420.2</v>
      </c>
      <c r="F44" s="36">
        <f>SUM(F6:F43)</f>
        <v>66706.794</v>
      </c>
      <c r="G44" s="31">
        <f t="shared" si="0"/>
        <v>30018.0573</v>
      </c>
      <c r="H44" s="31">
        <f t="shared" si="1"/>
        <v>20012.0382</v>
      </c>
      <c r="I44" s="31">
        <f t="shared" si="2"/>
        <v>1667.66985</v>
      </c>
      <c r="J44" s="31">
        <f t="shared" si="3"/>
        <v>1667.66985</v>
      </c>
      <c r="K44" s="31">
        <f t="shared" si="4"/>
        <v>13341.3588</v>
      </c>
      <c r="L44" s="31"/>
    </row>
    <row r="45" s="8" customFormat="1" ht="28.5" customHeight="1" spans="1:14">
      <c r="A45" s="37"/>
      <c r="B45" s="38"/>
      <c r="C45" s="39"/>
      <c r="D45" s="39"/>
      <c r="E45" s="40"/>
      <c r="F45" s="41"/>
      <c r="G45" s="41"/>
      <c r="H45" s="42"/>
      <c r="I45" s="42"/>
      <c r="J45" s="42"/>
      <c r="K45" s="42"/>
      <c r="L45" s="42"/>
      <c r="M45" s="55"/>
      <c r="N45" s="55"/>
    </row>
    <row r="46" s="8" customFormat="1" ht="26.25" customHeight="1" spans="1:14">
      <c r="A46" s="43" t="s">
        <v>61</v>
      </c>
      <c r="B46" s="44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55"/>
      <c r="N46" s="55"/>
    </row>
    <row r="47" s="8" customFormat="1" ht="23.25" customHeight="1" spans="1:14">
      <c r="A47" s="43" t="s">
        <v>62</v>
      </c>
      <c r="B47" s="44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56"/>
      <c r="N47" s="55"/>
    </row>
    <row r="48" s="8" customFormat="1" ht="23.25" customHeight="1" spans="1:14">
      <c r="A48" s="43"/>
      <c r="B48" s="44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56"/>
      <c r="N48" s="55"/>
    </row>
    <row r="49" s="8" customFormat="1" ht="24" customHeight="1" spans="1:12">
      <c r="A49" s="43" t="s">
        <v>63</v>
      </c>
      <c r="B49" s="44"/>
      <c r="C49" s="43"/>
      <c r="D49" s="43"/>
      <c r="E49" s="43" t="s">
        <v>64</v>
      </c>
      <c r="F49" s="43"/>
      <c r="G49" s="43"/>
      <c r="H49" s="43"/>
      <c r="I49" s="43"/>
      <c r="J49" s="43"/>
      <c r="K49" s="43"/>
      <c r="L49" s="43"/>
    </row>
    <row r="50" s="8" customFormat="1" ht="24" customHeight="1" spans="1:12">
      <c r="A50" s="43"/>
      <c r="B50" s="44"/>
      <c r="C50" s="43"/>
      <c r="D50" s="43"/>
      <c r="E50" s="43"/>
      <c r="F50" s="43"/>
      <c r="G50" s="43"/>
      <c r="H50" s="43"/>
      <c r="I50" s="43"/>
      <c r="J50" s="43"/>
      <c r="K50" s="43"/>
      <c r="L50" s="47"/>
    </row>
    <row r="51" s="8" customFormat="1" ht="23.25" customHeight="1" spans="1:12">
      <c r="A51" s="45"/>
      <c r="B51" s="46"/>
      <c r="C51" s="47"/>
      <c r="D51" s="47"/>
      <c r="E51" s="47"/>
      <c r="F51" s="48"/>
      <c r="G51" s="48"/>
      <c r="H51" s="48"/>
      <c r="I51" s="48"/>
      <c r="J51" s="48"/>
      <c r="K51" s="48"/>
      <c r="L51" s="47"/>
    </row>
    <row r="52" s="8" customFormat="1" ht="24" customHeight="1" spans="1:12">
      <c r="A52" s="49"/>
      <c r="B52" s="50"/>
      <c r="C52" s="48"/>
      <c r="D52" s="48"/>
      <c r="E52" s="48"/>
      <c r="F52" s="48"/>
      <c r="G52" s="48"/>
      <c r="H52" s="48"/>
      <c r="I52" s="48"/>
      <c r="J52" s="48"/>
      <c r="K52" s="48"/>
      <c r="L52" s="48"/>
    </row>
    <row r="53" s="8" customFormat="1" spans="1:5">
      <c r="A53" s="51"/>
      <c r="B53" s="52"/>
      <c r="E53" s="52"/>
    </row>
    <row r="54" s="8" customFormat="1" spans="1:5">
      <c r="A54" s="51"/>
      <c r="B54" s="52"/>
      <c r="E54" s="52"/>
    </row>
    <row r="55" s="8" customFormat="1" spans="1:2">
      <c r="A55" s="51"/>
      <c r="B55" s="52"/>
    </row>
  </sheetData>
  <mergeCells count="23">
    <mergeCell ref="E1:L1"/>
    <mergeCell ref="A2:E2"/>
    <mergeCell ref="F2:G2"/>
    <mergeCell ref="H2:I2"/>
    <mergeCell ref="K2:L2"/>
    <mergeCell ref="A3:B3"/>
    <mergeCell ref="G3:J3"/>
    <mergeCell ref="K3:L3"/>
    <mergeCell ref="G4:L4"/>
    <mergeCell ref="A45:B45"/>
    <mergeCell ref="C45:D45"/>
    <mergeCell ref="F45:G45"/>
    <mergeCell ref="A46:L46"/>
    <mergeCell ref="A47:L47"/>
    <mergeCell ref="A49:D49"/>
    <mergeCell ref="E49:L49"/>
    <mergeCell ref="A52:L52"/>
    <mergeCell ref="A4:A5"/>
    <mergeCell ref="B4:B5"/>
    <mergeCell ref="C4:C5"/>
    <mergeCell ref="D4:D5"/>
    <mergeCell ref="E4:E5"/>
    <mergeCell ref="F4:F5"/>
  </mergeCells>
  <dataValidations count="6">
    <dataValidation type="textLength" operator="between" showInputMessage="1" showErrorMessage="1" sqref="C44 B51:C51 C6:C37 C38:C43 B53:C65245">
      <formula1>2</formula1>
      <formula2>10</formula2>
    </dataValidation>
    <dataValidation allowBlank="1" showErrorMessage="1" sqref="E4:F4 G5:K5 D44 G44 K44 L44 D51:E51 D6:D37 D38:D43 D53:D54 G6:G37 G38:G43 K6:K37 K38:K43 L5:L18 L19:L43 L50:L51 F53:L65245 H6:J44"/>
    <dataValidation type="whole" operator="between" allowBlank="1" showInputMessage="1" showErrorMessage="1" sqref="A44:B44 A6:A43">
      <formula1>1</formula1>
      <formula2>5000</formula2>
    </dataValidation>
    <dataValidation showInputMessage="1" showErrorMessage="1" sqref="E53:E54"/>
    <dataValidation type="whole" operator="between" allowBlank="1" showInputMessage="1" showErrorMessage="1" sqref="A51 A53:A65245">
      <formula1>1</formula1>
      <formula2>2000</formula2>
    </dataValidation>
    <dataValidation type="list" showInputMessage="1" showErrorMessage="1" prompt="1 男&#10;2 女" sqref="D55:E65245">
      <formula1>"1,2"</formula1>
    </dataValidation>
  </dataValidations>
  <pageMargins left="0.751388888888889" right="0.751388888888889" top="0.511805555555556" bottom="0.432638888888889" header="0.5" footer="0.196527777777778"/>
  <pageSetup paperSize="9" scale="66" fitToHeight="0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A2" sqref="A2"/>
    </sheetView>
  </sheetViews>
  <sheetFormatPr defaultColWidth="9" defaultRowHeight="14.25" outlineLevelRow="6"/>
  <sheetData>
    <row r="1" spans="1:13">
      <c r="A1" s="1"/>
      <c r="B1" s="1"/>
      <c r="C1" s="1"/>
      <c r="D1" s="1"/>
      <c r="E1" s="1"/>
      <c r="F1" s="1"/>
      <c r="G1" s="2"/>
      <c r="H1" s="2" t="s">
        <v>65</v>
      </c>
      <c r="I1" s="3"/>
      <c r="J1" s="3"/>
      <c r="K1" s="3"/>
      <c r="L1" s="3"/>
      <c r="M1" s="3"/>
    </row>
    <row r="2" spans="1:13">
      <c r="A2" s="1" t="s">
        <v>66</v>
      </c>
      <c r="B2" s="1" t="s">
        <v>67</v>
      </c>
      <c r="C2" s="1"/>
      <c r="D2" s="1"/>
      <c r="E2" s="1"/>
      <c r="F2" s="1"/>
      <c r="G2" s="2"/>
      <c r="H2" s="1" t="e">
        <f>#REF!</f>
        <v>#REF!</v>
      </c>
      <c r="I2" s="4" t="str">
        <f>IFERROR(VLOOKUP($H2,$A:$F,COLUMN(B:B),),"")</f>
        <v/>
      </c>
      <c r="J2" s="4" t="str">
        <f>IFERROR(VLOOKUP($H2,#REF!,COLUMN(#REF!),),"")</f>
        <v/>
      </c>
      <c r="K2" s="4" t="str">
        <f>IFERROR(VLOOKUP($H2,#REF!,COLUMN(#REF!),),"")</f>
        <v/>
      </c>
      <c r="L2" s="4" t="str">
        <f>IFERROR(VLOOKUP($H2,#REF!,COLUMN(#REF!),),"")</f>
        <v/>
      </c>
      <c r="M2" s="4" t="str">
        <f>IFERROR(VLOOKUP($H2,#REF!,COLUMN(#REF!),),"")</f>
        <v/>
      </c>
    </row>
    <row r="3" spans="1:13">
      <c r="A3" s="1" t="s">
        <v>68</v>
      </c>
      <c r="B3" s="1" t="s">
        <v>69</v>
      </c>
      <c r="C3" s="1"/>
      <c r="D3" s="1"/>
      <c r="E3" s="1"/>
      <c r="F3" s="1"/>
      <c r="G3" s="2"/>
      <c r="H3" s="1"/>
      <c r="I3" s="4"/>
      <c r="J3" s="4"/>
      <c r="K3" s="4"/>
      <c r="L3" s="4"/>
      <c r="M3" s="4"/>
    </row>
    <row r="4" spans="1:13">
      <c r="A4" s="1"/>
      <c r="B4" s="1"/>
      <c r="C4" s="1"/>
      <c r="D4" s="1"/>
      <c r="E4" s="1"/>
      <c r="F4" s="1"/>
      <c r="G4" s="2"/>
      <c r="H4" s="1"/>
      <c r="I4" s="4"/>
      <c r="J4" s="4"/>
      <c r="K4" s="4"/>
      <c r="L4" s="4"/>
      <c r="M4" s="4"/>
    </row>
    <row r="5" spans="1:13">
      <c r="A5" s="1"/>
      <c r="B5" s="1"/>
      <c r="C5" s="1"/>
      <c r="D5" s="1"/>
      <c r="E5" s="1"/>
      <c r="F5" s="1"/>
      <c r="G5" s="2"/>
      <c r="H5" s="1"/>
      <c r="I5" s="4" t="str">
        <f>IFERROR(VLOOKUP($H5,#REF!,COLUMN(#REF!),),"")</f>
        <v/>
      </c>
      <c r="J5" s="4" t="str">
        <f>IFERROR(VLOOKUP($H5,#REF!,COLUMN(#REF!),),"")</f>
        <v/>
      </c>
      <c r="K5" s="4" t="str">
        <f>IFERROR(VLOOKUP($H5,#REF!,COLUMN(#REF!),),"")</f>
        <v/>
      </c>
      <c r="L5" s="4" t="str">
        <f>IFERROR(VLOOKUP($H5,#REF!,COLUMN(#REF!),),"")</f>
        <v/>
      </c>
      <c r="M5" s="4" t="str">
        <f>IFERROR(VLOOKUP($H5,#REF!,COLUMN(#REF!),),"")</f>
        <v/>
      </c>
    </row>
    <row r="6" spans="1:13">
      <c r="A6" s="2"/>
      <c r="B6" s="2"/>
      <c r="C6" s="2"/>
      <c r="D6" s="2"/>
      <c r="E6" s="2"/>
      <c r="F6" s="2"/>
      <c r="G6" s="2"/>
      <c r="H6" s="1"/>
      <c r="I6" s="4"/>
      <c r="J6" s="4"/>
      <c r="K6" s="4"/>
      <c r="L6" s="4"/>
      <c r="M6" s="4"/>
    </row>
    <row r="7" spans="1:13">
      <c r="A7" s="2"/>
      <c r="B7" s="2"/>
      <c r="C7" s="2"/>
      <c r="D7" s="2"/>
      <c r="E7" s="2"/>
      <c r="F7" s="2"/>
      <c r="G7" s="2"/>
      <c r="H7" s="1"/>
      <c r="I7" s="4"/>
      <c r="J7" s="4"/>
      <c r="K7" s="4"/>
      <c r="L7" s="4"/>
      <c r="M7" s="4"/>
    </row>
  </sheetData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打印表</vt:lpstr>
      <vt:lpstr>公式表格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admin</cp:lastModifiedBy>
  <dcterms:created xsi:type="dcterms:W3CDTF">2009-04-16T08:07:00Z</dcterms:created>
  <cp:lastPrinted>2014-04-23T08:16:00Z</cp:lastPrinted>
  <dcterms:modified xsi:type="dcterms:W3CDTF">2025-07-02T09:25:03Z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BEBD510135B94BD1A7D1D04A73B08E0D_12</vt:lpwstr>
  </property>
</Properties>
</file>