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316"/>
  </bookViews>
  <sheets>
    <sheet name="打印表" sheetId="9" r:id="rId1"/>
    <sheet name="公式表格" sheetId="8" state="hidden" r:id="rId2"/>
  </sheets>
  <calcPr calcId="144525"/>
</workbook>
</file>

<file path=xl/sharedStrings.xml><?xml version="1.0" encoding="utf-8"?>
<sst xmlns="http://schemas.openxmlformats.org/spreadsheetml/2006/main" count="369" uniqueCount="145">
  <si>
    <t>中国人民财产保险股份有限公司抚顺分公司
农业保险承保公示清单</t>
  </si>
  <si>
    <t>望花区塔峪镇前二道村</t>
  </si>
  <si>
    <t xml:space="preserve">每亩保险金额：  </t>
  </si>
  <si>
    <t>770元</t>
  </si>
  <si>
    <t>每亩保险费：</t>
  </si>
  <si>
    <t>46.97元</t>
  </si>
  <si>
    <t>单位：元、亩</t>
  </si>
  <si>
    <t>序号</t>
  </si>
  <si>
    <t>被保险人姓名</t>
  </si>
  <si>
    <t>保险标的项目</t>
  </si>
  <si>
    <t>种植地点</t>
  </si>
  <si>
    <t>保险数量</t>
  </si>
  <si>
    <t>总保险费</t>
  </si>
  <si>
    <t>保费构成</t>
  </si>
  <si>
    <t>中央财政45%</t>
  </si>
  <si>
    <t>省财政30%</t>
  </si>
  <si>
    <t>地市财政2.5%</t>
  </si>
  <si>
    <t>县(区）财政2.5%</t>
  </si>
  <si>
    <t>农户自交保险费20%</t>
  </si>
  <si>
    <t>其他</t>
  </si>
  <si>
    <t>陈红艳</t>
  </si>
  <si>
    <t>玉米</t>
  </si>
  <si>
    <t>前二道村</t>
  </si>
  <si>
    <t>刘菊</t>
  </si>
  <si>
    <t>路德顺</t>
  </si>
  <si>
    <t>李洪福</t>
  </si>
  <si>
    <t>佟奎书</t>
  </si>
  <si>
    <t>王洪军</t>
  </si>
  <si>
    <t>杜长印</t>
  </si>
  <si>
    <t>李占山</t>
  </si>
  <si>
    <t>曲志强</t>
  </si>
  <si>
    <t>王林</t>
  </si>
  <si>
    <t>王仲范</t>
  </si>
  <si>
    <t>曲建国</t>
  </si>
  <si>
    <t>杨金平</t>
  </si>
  <si>
    <t>路长青</t>
  </si>
  <si>
    <t>王会义</t>
  </si>
  <si>
    <t>路长春</t>
  </si>
  <si>
    <t>江成来</t>
  </si>
  <si>
    <t>路德振</t>
  </si>
  <si>
    <t>路长贵</t>
  </si>
  <si>
    <t>李志强</t>
  </si>
  <si>
    <t>王奇海</t>
  </si>
  <si>
    <t>王奇武</t>
  </si>
  <si>
    <t>唐荣玖</t>
  </si>
  <si>
    <t>李文</t>
  </si>
  <si>
    <t>李建华</t>
  </si>
  <si>
    <t>李建昌</t>
  </si>
  <si>
    <t>王建国</t>
  </si>
  <si>
    <t>杨宝财</t>
  </si>
  <si>
    <t>唐革新</t>
  </si>
  <si>
    <t>王亚仁</t>
  </si>
  <si>
    <t>张玉芬</t>
  </si>
  <si>
    <t>辛士权</t>
  </si>
  <si>
    <t>唐克平</t>
  </si>
  <si>
    <t>唐克生</t>
  </si>
  <si>
    <t>滕跃</t>
  </si>
  <si>
    <t>肖立尧</t>
  </si>
  <si>
    <t>肖敬尧</t>
  </si>
  <si>
    <t>曲大汉</t>
  </si>
  <si>
    <t>王桂荣</t>
  </si>
  <si>
    <t>唐克荣</t>
  </si>
  <si>
    <t>薛世田</t>
  </si>
  <si>
    <t>刘巨江</t>
  </si>
  <si>
    <t>刘世昌</t>
  </si>
  <si>
    <t>刘巨新</t>
  </si>
  <si>
    <t>唐长尧</t>
  </si>
  <si>
    <t>娄燕军</t>
  </si>
  <si>
    <t>王春荣</t>
  </si>
  <si>
    <t>赵海富</t>
  </si>
  <si>
    <t>王廷贵</t>
  </si>
  <si>
    <t>杨连清</t>
  </si>
  <si>
    <t>温利辉</t>
  </si>
  <si>
    <t>路尧</t>
  </si>
  <si>
    <t>张殿江</t>
  </si>
  <si>
    <t>王秀媛</t>
  </si>
  <si>
    <t>鄂世长</t>
  </si>
  <si>
    <t>王朝建</t>
  </si>
  <si>
    <t>王廷恒</t>
  </si>
  <si>
    <t>江留代</t>
  </si>
  <si>
    <t>王凤奎</t>
  </si>
  <si>
    <t>介秀全</t>
  </si>
  <si>
    <t>王忠林</t>
  </si>
  <si>
    <t>梁身义</t>
  </si>
  <si>
    <t>王聪</t>
  </si>
  <si>
    <t>李印福</t>
  </si>
  <si>
    <t>肖国芝</t>
  </si>
  <si>
    <t>王凤付</t>
  </si>
  <si>
    <t>张立顺</t>
  </si>
  <si>
    <t>张立国</t>
  </si>
  <si>
    <t>江洪福</t>
  </si>
  <si>
    <t>张富</t>
  </si>
  <si>
    <t>王凤东</t>
  </si>
  <si>
    <t>郭平</t>
  </si>
  <si>
    <t>郭艳</t>
  </si>
  <si>
    <t>张兴君</t>
  </si>
  <si>
    <t>路常江</t>
  </si>
  <si>
    <t>鄂纲勇</t>
  </si>
  <si>
    <t>鄂世凤</t>
  </si>
  <si>
    <t>江成海</t>
  </si>
  <si>
    <t>李凤山</t>
  </si>
  <si>
    <t>刘永海</t>
  </si>
  <si>
    <t>刘永清</t>
  </si>
  <si>
    <t>鄂承秋</t>
  </si>
  <si>
    <t>王威</t>
  </si>
  <si>
    <t>陈玉琴</t>
  </si>
  <si>
    <t>鄂云</t>
  </si>
  <si>
    <t>白凤刚</t>
  </si>
  <si>
    <t>礼兴邦</t>
  </si>
  <si>
    <t>张培智</t>
  </si>
  <si>
    <t>张培荣</t>
  </si>
  <si>
    <t>张培海</t>
  </si>
  <si>
    <t>江成奇</t>
  </si>
  <si>
    <t>卢庆福</t>
  </si>
  <si>
    <t>宋世伟</t>
  </si>
  <si>
    <t>鄂世纪</t>
  </si>
  <si>
    <t>鄂纲波</t>
  </si>
  <si>
    <t>张培通</t>
  </si>
  <si>
    <t>张兴明</t>
  </si>
  <si>
    <t>王慕颐</t>
  </si>
  <si>
    <t>唐克义</t>
  </si>
  <si>
    <t>鄂成云</t>
  </si>
  <si>
    <t>李桂芝</t>
  </si>
  <si>
    <t>迟连波</t>
  </si>
  <si>
    <t>胡猋</t>
  </si>
  <si>
    <t>温利强</t>
  </si>
  <si>
    <t>付桂琴</t>
  </si>
  <si>
    <t>刘春燕</t>
  </si>
  <si>
    <t>施春武</t>
  </si>
  <si>
    <t>江成帅</t>
  </si>
  <si>
    <t>唐冬玉</t>
  </si>
  <si>
    <t>王洪贵</t>
  </si>
  <si>
    <t>山昌亮</t>
  </si>
  <si>
    <t>江久新</t>
  </si>
  <si>
    <t>王世伟</t>
  </si>
  <si>
    <t>合计</t>
  </si>
  <si>
    <t>注：公示期内，对公示情况如有异议，请及时与人保财险望花支公司联系。</t>
  </si>
  <si>
    <t>联系人：崔涛，联系电话：18104239128  客户服务电话：95518、保险监督投诉电话12378</t>
  </si>
  <si>
    <t>承保公司盖章：</t>
  </si>
  <si>
    <t>村委会公章：</t>
  </si>
  <si>
    <t>此列填入</t>
  </si>
  <si>
    <t>用材林</t>
  </si>
  <si>
    <t>商品林</t>
  </si>
  <si>
    <t>防护林</t>
  </si>
  <si>
    <t>公益林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</si>
</sst>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);[Red]\(0\)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yyyy&quot;年&quot;m&quot;月&quot;d&quot;日&quot;;@"/>
    <numFmt numFmtId="178" formatCode="0.00_ "/>
  </numFmts>
  <fonts count="37">
    <font>
      <sz val="12"/>
      <name val="宋体"/>
      <charset val="134"/>
    </font>
    <font>
      <sz val="12"/>
      <color theme="1"/>
      <name val="楷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8"/>
      <name val="宋体"/>
      <charset val="134"/>
    </font>
    <font>
      <b/>
      <sz val="11"/>
      <name val="华文中宋"/>
      <charset val="134"/>
    </font>
    <font>
      <b/>
      <sz val="10"/>
      <name val="华文中宋"/>
      <charset val="134"/>
    </font>
    <font>
      <b/>
      <sz val="11"/>
      <name val="标宋体"/>
      <charset val="134"/>
    </font>
    <font>
      <b/>
      <u/>
      <sz val="11"/>
      <name val="华文中宋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b/>
      <sz val="12"/>
      <name val="Calibri"/>
      <charset val="0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b/>
      <sz val="11"/>
      <color indexed="56"/>
      <name val="宋体"/>
      <charset val="134"/>
    </font>
    <font>
      <sz val="10"/>
      <name val="Arial"/>
      <charset val="0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8"/>
      <color indexed="56"/>
      <name val="宋体"/>
      <charset val="134"/>
    </font>
    <font>
      <sz val="11"/>
      <color indexed="10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8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1"/>
      <color theme="1"/>
      <name val="宋体"/>
      <charset val="134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1" fillId="17" borderId="10" applyNumberFormat="0" applyAlignment="0" applyProtection="0">
      <alignment vertical="center"/>
    </xf>
    <xf numFmtId="0" fontId="32" fillId="17" borderId="4" applyNumberFormat="0" applyAlignment="0" applyProtection="0">
      <alignment vertical="center"/>
    </xf>
    <xf numFmtId="0" fontId="33" fillId="18" borderId="11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6" fillId="0" borderId="1"/>
    <xf numFmtId="0" fontId="16" fillId="22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6" fillId="0" borderId="1"/>
    <xf numFmtId="0" fontId="16" fillId="0" borderId="0">
      <alignment vertical="center"/>
    </xf>
    <xf numFmtId="0" fontId="19" fillId="0" borderId="0"/>
    <xf numFmtId="0" fontId="0" fillId="0" borderId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0" fillId="0" borderId="0" xfId="0" applyNumberFormat="1" applyFont="1">
      <alignment vertical="center"/>
    </xf>
    <xf numFmtId="49" fontId="0" fillId="0" borderId="0" xfId="0" applyNumberFormat="1" applyFont="1" applyFill="1" applyAlignment="1">
      <alignment horizontal="center" vertical="center"/>
    </xf>
    <xf numFmtId="49" fontId="2" fillId="0" borderId="0" xfId="0" applyNumberFormat="1" applyFont="1">
      <alignment vertical="center"/>
    </xf>
    <xf numFmtId="49" fontId="2" fillId="0" borderId="0" xfId="0" applyNumberFormat="1" applyFont="1" applyBorder="1">
      <alignment vertical="center"/>
    </xf>
    <xf numFmtId="176" fontId="2" fillId="0" borderId="0" xfId="0" applyNumberFormat="1" applyFont="1">
      <alignment vertical="center"/>
    </xf>
    <xf numFmtId="49" fontId="2" fillId="0" borderId="0" xfId="0" applyNumberFormat="1" applyFont="1" applyFill="1">
      <alignment vertical="center"/>
    </xf>
    <xf numFmtId="49" fontId="3" fillId="0" borderId="0" xfId="0" applyNumberFormat="1" applyFont="1" applyBorder="1" applyAlignment="1">
      <alignment vertical="center" wrapText="1"/>
    </xf>
    <xf numFmtId="49" fontId="3" fillId="0" borderId="0" xfId="0" applyNumberFormat="1" applyFont="1" applyFill="1" applyBorder="1" applyAlignment="1">
      <alignment vertical="center" wrapText="1"/>
    </xf>
    <xf numFmtId="0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177" fontId="5" fillId="0" borderId="0" xfId="0" applyNumberFormat="1" applyFont="1" applyAlignment="1">
      <alignment horizontal="distributed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178" fontId="11" fillId="2" borderId="1" xfId="0" applyNumberFormat="1" applyFont="1" applyFill="1" applyBorder="1" applyAlignment="1">
      <alignment horizontal="center" vertical="center"/>
    </xf>
    <xf numFmtId="178" fontId="11" fillId="0" borderId="1" xfId="0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1" fillId="0" borderId="1" xfId="52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right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178" fontId="11" fillId="0" borderId="1" xfId="52" applyNumberFormat="1" applyFont="1" applyFill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49" fontId="9" fillId="0" borderId="3" xfId="0" applyNumberFormat="1" applyFont="1" applyBorder="1" applyAlignment="1">
      <alignment horizontal="distributed" vertical="center"/>
    </xf>
    <xf numFmtId="177" fontId="9" fillId="0" borderId="3" xfId="0" applyNumberFormat="1" applyFont="1" applyBorder="1" applyAlignment="1">
      <alignment horizontal="distributed" vertical="center"/>
    </xf>
    <xf numFmtId="49" fontId="9" fillId="0" borderId="3" xfId="0" applyNumberFormat="1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176" fontId="14" fillId="0" borderId="0" xfId="0" applyNumberFormat="1" applyFont="1" applyBorder="1">
      <alignment vertical="center"/>
    </xf>
    <xf numFmtId="49" fontId="14" fillId="0" borderId="0" xfId="0" applyNumberFormat="1" applyFont="1" applyFill="1" applyBorder="1">
      <alignment vertical="center"/>
    </xf>
    <xf numFmtId="49" fontId="14" fillId="0" borderId="0" xfId="0" applyNumberFormat="1" applyFont="1" applyBorder="1">
      <alignment vertical="center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176" fontId="2" fillId="0" borderId="0" xfId="0" applyNumberFormat="1" applyFont="1" applyBorder="1">
      <alignment vertical="center"/>
    </xf>
    <xf numFmtId="49" fontId="2" fillId="0" borderId="0" xfId="0" applyNumberFormat="1" applyFont="1" applyFill="1" applyBorder="1">
      <alignment vertical="center"/>
    </xf>
    <xf numFmtId="0" fontId="0" fillId="0" borderId="0" xfId="0" applyAlignment="1"/>
    <xf numFmtId="0" fontId="0" fillId="0" borderId="0" xfId="0" applyFont="1" applyAlignment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Normal 2" xfId="43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Normal" xfId="52"/>
    <cellStyle name="常规_Sheet1" xfId="53"/>
    <cellStyle name="常规 3" xfId="54"/>
    <cellStyle name="常规 2" xfId="55"/>
    <cellStyle name="常规 5" xfId="56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30480</xdr:colOff>
      <xdr:row>0</xdr:row>
      <xdr:rowOff>487045</xdr:rowOff>
    </xdr:to>
    <xdr:pic>
      <xdr:nvPicPr>
        <xdr:cNvPr id="2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3288030" cy="4870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30"/>
  <sheetViews>
    <sheetView showZeros="0" tabSelected="1" zoomScale="115" zoomScaleNormal="115" workbookViewId="0">
      <selection activeCell="A120" sqref="$A120:$XFD120"/>
    </sheetView>
  </sheetViews>
  <sheetFormatPr defaultColWidth="12.25" defaultRowHeight="12"/>
  <cols>
    <col min="1" max="1" width="6.625" style="9" customWidth="1"/>
    <col min="2" max="2" width="9.875" style="10" customWidth="1"/>
    <col min="3" max="3" width="10.625" style="7" customWidth="1"/>
    <col min="4" max="4" width="15.625" style="7" customWidth="1"/>
    <col min="5" max="5" width="12.4916666666667" style="7" customWidth="1"/>
    <col min="6" max="6" width="11.325" style="7" customWidth="1"/>
    <col min="7" max="11" width="9.25833333333333" style="7" customWidth="1"/>
    <col min="12" max="12" width="9.10833333333333" style="7" customWidth="1"/>
    <col min="13" max="16384" width="12.25" style="7"/>
  </cols>
  <sheetData>
    <row r="1" s="5" customFormat="1" ht="65" customHeight="1" spans="1:12">
      <c r="A1" s="11"/>
      <c r="B1" s="12"/>
      <c r="C1" s="11"/>
      <c r="D1" s="11"/>
      <c r="E1" s="13" t="s">
        <v>0</v>
      </c>
      <c r="F1" s="13"/>
      <c r="G1" s="13"/>
      <c r="H1" s="13"/>
      <c r="I1" s="13"/>
      <c r="J1" s="13"/>
      <c r="K1" s="13"/>
      <c r="L1" s="13"/>
    </row>
    <row r="2" s="5" customFormat="1" ht="24" customHeight="1" spans="1:12">
      <c r="A2" s="14" t="s">
        <v>1</v>
      </c>
      <c r="B2" s="15"/>
      <c r="C2" s="14"/>
      <c r="D2" s="14"/>
      <c r="E2" s="14"/>
      <c r="F2" s="16"/>
      <c r="G2" s="16"/>
      <c r="H2" s="17"/>
      <c r="I2" s="17"/>
      <c r="J2" s="36"/>
      <c r="K2" s="17"/>
      <c r="L2" s="17"/>
    </row>
    <row r="3" s="5" customFormat="1" ht="24" customHeight="1" spans="1:12">
      <c r="A3" s="18" t="s">
        <v>2</v>
      </c>
      <c r="B3" s="19"/>
      <c r="C3" s="20" t="s">
        <v>3</v>
      </c>
      <c r="D3" s="21"/>
      <c r="E3" s="21" t="s">
        <v>4</v>
      </c>
      <c r="F3" s="20" t="s">
        <v>5</v>
      </c>
      <c r="G3" s="14"/>
      <c r="H3" s="22"/>
      <c r="I3" s="22"/>
      <c r="J3" s="22"/>
      <c r="K3" s="37" t="s">
        <v>6</v>
      </c>
      <c r="L3" s="37"/>
    </row>
    <row r="4" s="5" customFormat="1" ht="29.1" customHeight="1" spans="1:12">
      <c r="A4" s="23" t="s">
        <v>7</v>
      </c>
      <c r="B4" s="23" t="s">
        <v>8</v>
      </c>
      <c r="C4" s="23" t="s">
        <v>9</v>
      </c>
      <c r="D4" s="23" t="s">
        <v>10</v>
      </c>
      <c r="E4" s="23" t="s">
        <v>11</v>
      </c>
      <c r="F4" s="23" t="s">
        <v>12</v>
      </c>
      <c r="G4" s="24" t="s">
        <v>13</v>
      </c>
      <c r="H4" s="24"/>
      <c r="I4" s="24"/>
      <c r="J4" s="24"/>
      <c r="K4" s="24"/>
      <c r="L4" s="24"/>
    </row>
    <row r="5" s="6" customFormat="1" ht="40" customHeight="1" spans="1:12">
      <c r="A5" s="23"/>
      <c r="B5" s="23"/>
      <c r="C5" s="23"/>
      <c r="D5" s="23"/>
      <c r="E5" s="23"/>
      <c r="F5" s="23"/>
      <c r="G5" s="25" t="s">
        <v>14</v>
      </c>
      <c r="H5" s="25" t="s">
        <v>15</v>
      </c>
      <c r="I5" s="25" t="s">
        <v>16</v>
      </c>
      <c r="J5" s="25" t="s">
        <v>17</v>
      </c>
      <c r="K5" s="38" t="s">
        <v>18</v>
      </c>
      <c r="L5" s="38" t="s">
        <v>19</v>
      </c>
    </row>
    <row r="6" s="7" customFormat="1" ht="24" customHeight="1" spans="1:12">
      <c r="A6" s="26">
        <v>1</v>
      </c>
      <c r="B6" s="27" t="s">
        <v>20</v>
      </c>
      <c r="C6" s="28" t="s">
        <v>21</v>
      </c>
      <c r="D6" s="28" t="s">
        <v>22</v>
      </c>
      <c r="E6" s="29">
        <v>13.2</v>
      </c>
      <c r="F6" s="30">
        <v>620.004</v>
      </c>
      <c r="G6" s="31">
        <f>F6*0.45</f>
        <v>279.0018</v>
      </c>
      <c r="H6" s="31">
        <f>F6*0.3</f>
        <v>186.0012</v>
      </c>
      <c r="I6" s="31">
        <f>F6*0.025</f>
        <v>15.5001</v>
      </c>
      <c r="J6" s="31">
        <f>F6*0.025</f>
        <v>15.5001</v>
      </c>
      <c r="K6" s="31">
        <f>F6*0.2</f>
        <v>124.0008</v>
      </c>
      <c r="L6" s="39"/>
    </row>
    <row r="7" s="7" customFormat="1" ht="24" customHeight="1" spans="1:12">
      <c r="A7" s="26">
        <v>2</v>
      </c>
      <c r="B7" s="32" t="s">
        <v>23</v>
      </c>
      <c r="C7" s="28" t="s">
        <v>21</v>
      </c>
      <c r="D7" s="28" t="s">
        <v>22</v>
      </c>
      <c r="E7" s="29">
        <v>11.5</v>
      </c>
      <c r="F7" s="30">
        <v>540.155</v>
      </c>
      <c r="G7" s="31">
        <f t="shared" ref="G7:G38" si="0">F7*0.45</f>
        <v>243.06975</v>
      </c>
      <c r="H7" s="31">
        <f t="shared" ref="H7:H38" si="1">F7*0.3</f>
        <v>162.0465</v>
      </c>
      <c r="I7" s="31">
        <f t="shared" ref="I7:I38" si="2">F7*0.025</f>
        <v>13.503875</v>
      </c>
      <c r="J7" s="31">
        <f t="shared" ref="J7:J38" si="3">F7*0.025</f>
        <v>13.503875</v>
      </c>
      <c r="K7" s="31">
        <f t="shared" ref="K7:K38" si="4">F7*0.2</f>
        <v>108.031</v>
      </c>
      <c r="L7" s="39"/>
    </row>
    <row r="8" s="7" customFormat="1" ht="24" customHeight="1" spans="1:12">
      <c r="A8" s="26">
        <v>3</v>
      </c>
      <c r="B8" s="32" t="s">
        <v>24</v>
      </c>
      <c r="C8" s="28" t="s">
        <v>21</v>
      </c>
      <c r="D8" s="28" t="s">
        <v>22</v>
      </c>
      <c r="E8" s="29">
        <v>16.6</v>
      </c>
      <c r="F8" s="30">
        <v>779.702</v>
      </c>
      <c r="G8" s="31">
        <f t="shared" si="0"/>
        <v>350.8659</v>
      </c>
      <c r="H8" s="31">
        <f t="shared" si="1"/>
        <v>233.9106</v>
      </c>
      <c r="I8" s="31">
        <f t="shared" si="2"/>
        <v>19.49255</v>
      </c>
      <c r="J8" s="31">
        <f t="shared" si="3"/>
        <v>19.49255</v>
      </c>
      <c r="K8" s="31">
        <f t="shared" si="4"/>
        <v>155.9404</v>
      </c>
      <c r="L8" s="39"/>
    </row>
    <row r="9" s="7" customFormat="1" ht="24" customHeight="1" spans="1:12">
      <c r="A9" s="26">
        <v>4</v>
      </c>
      <c r="B9" s="32" t="s">
        <v>25</v>
      </c>
      <c r="C9" s="28" t="s">
        <v>21</v>
      </c>
      <c r="D9" s="28" t="s">
        <v>22</v>
      </c>
      <c r="E9" s="29">
        <v>14.7</v>
      </c>
      <c r="F9" s="30">
        <v>690.459</v>
      </c>
      <c r="G9" s="31">
        <f t="shared" si="0"/>
        <v>310.70655</v>
      </c>
      <c r="H9" s="31">
        <f t="shared" si="1"/>
        <v>207.1377</v>
      </c>
      <c r="I9" s="31">
        <f t="shared" si="2"/>
        <v>17.261475</v>
      </c>
      <c r="J9" s="31">
        <f t="shared" si="3"/>
        <v>17.261475</v>
      </c>
      <c r="K9" s="31">
        <f t="shared" si="4"/>
        <v>138.0918</v>
      </c>
      <c r="L9" s="39"/>
    </row>
    <row r="10" s="7" customFormat="1" ht="24" customHeight="1" spans="1:12">
      <c r="A10" s="26">
        <v>5</v>
      </c>
      <c r="B10" s="32" t="s">
        <v>26</v>
      </c>
      <c r="C10" s="28" t="s">
        <v>21</v>
      </c>
      <c r="D10" s="28" t="s">
        <v>22</v>
      </c>
      <c r="E10" s="29">
        <v>13.2</v>
      </c>
      <c r="F10" s="30">
        <v>620.004</v>
      </c>
      <c r="G10" s="31">
        <f t="shared" si="0"/>
        <v>279.0018</v>
      </c>
      <c r="H10" s="31">
        <f t="shared" si="1"/>
        <v>186.0012</v>
      </c>
      <c r="I10" s="31">
        <f t="shared" si="2"/>
        <v>15.5001</v>
      </c>
      <c r="J10" s="31">
        <f t="shared" si="3"/>
        <v>15.5001</v>
      </c>
      <c r="K10" s="31">
        <f t="shared" si="4"/>
        <v>124.0008</v>
      </c>
      <c r="L10" s="39"/>
    </row>
    <row r="11" s="7" customFormat="1" ht="24" customHeight="1" spans="1:12">
      <c r="A11" s="26">
        <v>6</v>
      </c>
      <c r="B11" s="32" t="s">
        <v>27</v>
      </c>
      <c r="C11" s="28" t="s">
        <v>21</v>
      </c>
      <c r="D11" s="28" t="s">
        <v>22</v>
      </c>
      <c r="E11" s="29">
        <v>10.8</v>
      </c>
      <c r="F11" s="30">
        <v>507.276</v>
      </c>
      <c r="G11" s="31">
        <f t="shared" si="0"/>
        <v>228.2742</v>
      </c>
      <c r="H11" s="31">
        <f t="shared" si="1"/>
        <v>152.1828</v>
      </c>
      <c r="I11" s="31">
        <f t="shared" si="2"/>
        <v>12.6819</v>
      </c>
      <c r="J11" s="31">
        <f t="shared" si="3"/>
        <v>12.6819</v>
      </c>
      <c r="K11" s="31">
        <f t="shared" si="4"/>
        <v>101.4552</v>
      </c>
      <c r="L11" s="39"/>
    </row>
    <row r="12" s="7" customFormat="1" ht="24" customHeight="1" spans="1:12">
      <c r="A12" s="26">
        <v>7</v>
      </c>
      <c r="B12" s="27" t="s">
        <v>28</v>
      </c>
      <c r="C12" s="28" t="s">
        <v>21</v>
      </c>
      <c r="D12" s="28" t="s">
        <v>22</v>
      </c>
      <c r="E12" s="29">
        <v>12.4</v>
      </c>
      <c r="F12" s="30">
        <v>582.428</v>
      </c>
      <c r="G12" s="31">
        <f t="shared" si="0"/>
        <v>262.0926</v>
      </c>
      <c r="H12" s="31">
        <f t="shared" si="1"/>
        <v>174.7284</v>
      </c>
      <c r="I12" s="31">
        <f t="shared" si="2"/>
        <v>14.5607</v>
      </c>
      <c r="J12" s="31">
        <f t="shared" si="3"/>
        <v>14.5607</v>
      </c>
      <c r="K12" s="31">
        <f t="shared" si="4"/>
        <v>116.4856</v>
      </c>
      <c r="L12" s="39"/>
    </row>
    <row r="13" s="7" customFormat="1" ht="24" customHeight="1" spans="1:12">
      <c r="A13" s="26">
        <v>8</v>
      </c>
      <c r="B13" s="32" t="s">
        <v>29</v>
      </c>
      <c r="C13" s="28" t="s">
        <v>21</v>
      </c>
      <c r="D13" s="28" t="s">
        <v>22</v>
      </c>
      <c r="E13" s="29">
        <v>18.3</v>
      </c>
      <c r="F13" s="30">
        <v>859.551</v>
      </c>
      <c r="G13" s="31">
        <f t="shared" si="0"/>
        <v>386.79795</v>
      </c>
      <c r="H13" s="31">
        <f t="shared" si="1"/>
        <v>257.8653</v>
      </c>
      <c r="I13" s="31">
        <f t="shared" si="2"/>
        <v>21.488775</v>
      </c>
      <c r="J13" s="31">
        <f t="shared" si="3"/>
        <v>21.488775</v>
      </c>
      <c r="K13" s="31">
        <f t="shared" si="4"/>
        <v>171.9102</v>
      </c>
      <c r="L13" s="39"/>
    </row>
    <row r="14" s="7" customFormat="1" ht="24" customHeight="1" spans="1:12">
      <c r="A14" s="26">
        <v>9</v>
      </c>
      <c r="B14" s="32" t="s">
        <v>30</v>
      </c>
      <c r="C14" s="28" t="s">
        <v>21</v>
      </c>
      <c r="D14" s="28" t="s">
        <v>22</v>
      </c>
      <c r="E14" s="29">
        <v>11.8</v>
      </c>
      <c r="F14" s="30">
        <v>554.246</v>
      </c>
      <c r="G14" s="31">
        <f t="shared" si="0"/>
        <v>249.4107</v>
      </c>
      <c r="H14" s="31">
        <f t="shared" si="1"/>
        <v>166.2738</v>
      </c>
      <c r="I14" s="31">
        <f t="shared" si="2"/>
        <v>13.85615</v>
      </c>
      <c r="J14" s="31">
        <f t="shared" si="3"/>
        <v>13.85615</v>
      </c>
      <c r="K14" s="31">
        <f t="shared" si="4"/>
        <v>110.8492</v>
      </c>
      <c r="L14" s="39"/>
    </row>
    <row r="15" s="7" customFormat="1" ht="24" customHeight="1" spans="1:12">
      <c r="A15" s="26">
        <v>10</v>
      </c>
      <c r="B15" s="32" t="s">
        <v>31</v>
      </c>
      <c r="C15" s="28" t="s">
        <v>21</v>
      </c>
      <c r="D15" s="28" t="s">
        <v>22</v>
      </c>
      <c r="E15" s="29">
        <v>13.2</v>
      </c>
      <c r="F15" s="30">
        <v>620.004</v>
      </c>
      <c r="G15" s="31">
        <f t="shared" si="0"/>
        <v>279.0018</v>
      </c>
      <c r="H15" s="31">
        <f t="shared" si="1"/>
        <v>186.0012</v>
      </c>
      <c r="I15" s="31">
        <f t="shared" si="2"/>
        <v>15.5001</v>
      </c>
      <c r="J15" s="31">
        <f t="shared" si="3"/>
        <v>15.5001</v>
      </c>
      <c r="K15" s="31">
        <f t="shared" si="4"/>
        <v>124.0008</v>
      </c>
      <c r="L15" s="39"/>
    </row>
    <row r="16" s="7" customFormat="1" ht="24" customHeight="1" spans="1:12">
      <c r="A16" s="26">
        <v>11</v>
      </c>
      <c r="B16" s="32" t="s">
        <v>32</v>
      </c>
      <c r="C16" s="28" t="s">
        <v>21</v>
      </c>
      <c r="D16" s="28" t="s">
        <v>22</v>
      </c>
      <c r="E16" s="29">
        <v>10.4</v>
      </c>
      <c r="F16" s="30">
        <v>488.488</v>
      </c>
      <c r="G16" s="31">
        <f t="shared" si="0"/>
        <v>219.8196</v>
      </c>
      <c r="H16" s="31">
        <f t="shared" si="1"/>
        <v>146.5464</v>
      </c>
      <c r="I16" s="31">
        <f t="shared" si="2"/>
        <v>12.2122</v>
      </c>
      <c r="J16" s="31">
        <f t="shared" si="3"/>
        <v>12.2122</v>
      </c>
      <c r="K16" s="31">
        <f t="shared" si="4"/>
        <v>97.6976</v>
      </c>
      <c r="L16" s="39"/>
    </row>
    <row r="17" s="7" customFormat="1" ht="24" customHeight="1" spans="1:12">
      <c r="A17" s="26">
        <v>12</v>
      </c>
      <c r="B17" s="32" t="s">
        <v>33</v>
      </c>
      <c r="C17" s="28" t="s">
        <v>21</v>
      </c>
      <c r="D17" s="28" t="s">
        <v>22</v>
      </c>
      <c r="E17" s="29">
        <v>12.6</v>
      </c>
      <c r="F17" s="30">
        <v>591.822</v>
      </c>
      <c r="G17" s="31">
        <f t="shared" si="0"/>
        <v>266.3199</v>
      </c>
      <c r="H17" s="31">
        <f t="shared" si="1"/>
        <v>177.5466</v>
      </c>
      <c r="I17" s="31">
        <f t="shared" si="2"/>
        <v>14.79555</v>
      </c>
      <c r="J17" s="31">
        <f t="shared" si="3"/>
        <v>14.79555</v>
      </c>
      <c r="K17" s="31">
        <f t="shared" si="4"/>
        <v>118.3644</v>
      </c>
      <c r="L17" s="39"/>
    </row>
    <row r="18" s="7" customFormat="1" ht="24" customHeight="1" spans="1:12">
      <c r="A18" s="26">
        <v>13</v>
      </c>
      <c r="B18" s="32" t="s">
        <v>34</v>
      </c>
      <c r="C18" s="28" t="s">
        <v>21</v>
      </c>
      <c r="D18" s="28" t="s">
        <v>22</v>
      </c>
      <c r="E18" s="29">
        <v>10.6</v>
      </c>
      <c r="F18" s="30">
        <v>497.882</v>
      </c>
      <c r="G18" s="31">
        <f t="shared" si="0"/>
        <v>224.0469</v>
      </c>
      <c r="H18" s="31">
        <f t="shared" si="1"/>
        <v>149.3646</v>
      </c>
      <c r="I18" s="31">
        <f t="shared" si="2"/>
        <v>12.44705</v>
      </c>
      <c r="J18" s="31">
        <f t="shared" si="3"/>
        <v>12.44705</v>
      </c>
      <c r="K18" s="31">
        <f t="shared" si="4"/>
        <v>99.5764</v>
      </c>
      <c r="L18" s="39"/>
    </row>
    <row r="19" s="7" customFormat="1" ht="24" customHeight="1" spans="1:12">
      <c r="A19" s="26">
        <v>14</v>
      </c>
      <c r="B19" s="32" t="s">
        <v>35</v>
      </c>
      <c r="C19" s="28" t="s">
        <v>21</v>
      </c>
      <c r="D19" s="28" t="s">
        <v>22</v>
      </c>
      <c r="E19" s="29">
        <v>12.5</v>
      </c>
      <c r="F19" s="30">
        <v>587.125</v>
      </c>
      <c r="G19" s="31">
        <f t="shared" si="0"/>
        <v>264.20625</v>
      </c>
      <c r="H19" s="31">
        <f t="shared" si="1"/>
        <v>176.1375</v>
      </c>
      <c r="I19" s="31">
        <f t="shared" si="2"/>
        <v>14.678125</v>
      </c>
      <c r="J19" s="31">
        <f t="shared" si="3"/>
        <v>14.678125</v>
      </c>
      <c r="K19" s="31">
        <f t="shared" si="4"/>
        <v>117.425</v>
      </c>
      <c r="L19" s="39"/>
    </row>
    <row r="20" s="7" customFormat="1" ht="24" customHeight="1" spans="1:12">
      <c r="A20" s="26">
        <v>15</v>
      </c>
      <c r="B20" s="32" t="s">
        <v>36</v>
      </c>
      <c r="C20" s="28" t="s">
        <v>21</v>
      </c>
      <c r="D20" s="28" t="s">
        <v>22</v>
      </c>
      <c r="E20" s="29">
        <v>14.5</v>
      </c>
      <c r="F20" s="30">
        <v>681.065</v>
      </c>
      <c r="G20" s="31">
        <f t="shared" si="0"/>
        <v>306.47925</v>
      </c>
      <c r="H20" s="31">
        <f t="shared" si="1"/>
        <v>204.3195</v>
      </c>
      <c r="I20" s="31">
        <f t="shared" si="2"/>
        <v>17.026625</v>
      </c>
      <c r="J20" s="31">
        <f t="shared" si="3"/>
        <v>17.026625</v>
      </c>
      <c r="K20" s="31">
        <f t="shared" si="4"/>
        <v>136.213</v>
      </c>
      <c r="L20" s="39"/>
    </row>
    <row r="21" s="7" customFormat="1" ht="24" customHeight="1" spans="1:12">
      <c r="A21" s="26">
        <v>16</v>
      </c>
      <c r="B21" s="32" t="s">
        <v>37</v>
      </c>
      <c r="C21" s="28" t="s">
        <v>21</v>
      </c>
      <c r="D21" s="28" t="s">
        <v>22</v>
      </c>
      <c r="E21" s="29">
        <v>11.4</v>
      </c>
      <c r="F21" s="30">
        <v>535.458</v>
      </c>
      <c r="G21" s="31">
        <f t="shared" si="0"/>
        <v>240.9561</v>
      </c>
      <c r="H21" s="31">
        <f t="shared" si="1"/>
        <v>160.6374</v>
      </c>
      <c r="I21" s="31">
        <f t="shared" si="2"/>
        <v>13.38645</v>
      </c>
      <c r="J21" s="31">
        <f t="shared" si="3"/>
        <v>13.38645</v>
      </c>
      <c r="K21" s="31">
        <f t="shared" si="4"/>
        <v>107.0916</v>
      </c>
      <c r="L21" s="39"/>
    </row>
    <row r="22" s="7" customFormat="1" ht="24" customHeight="1" spans="1:12">
      <c r="A22" s="26">
        <v>17</v>
      </c>
      <c r="B22" s="32" t="s">
        <v>38</v>
      </c>
      <c r="C22" s="28" t="s">
        <v>21</v>
      </c>
      <c r="D22" s="28" t="s">
        <v>22</v>
      </c>
      <c r="E22" s="29">
        <v>16</v>
      </c>
      <c r="F22" s="30">
        <v>751.52</v>
      </c>
      <c r="G22" s="31">
        <f t="shared" si="0"/>
        <v>338.184</v>
      </c>
      <c r="H22" s="31">
        <f t="shared" si="1"/>
        <v>225.456</v>
      </c>
      <c r="I22" s="31">
        <f t="shared" si="2"/>
        <v>18.788</v>
      </c>
      <c r="J22" s="31">
        <f t="shared" si="3"/>
        <v>18.788</v>
      </c>
      <c r="K22" s="31">
        <f t="shared" si="4"/>
        <v>150.304</v>
      </c>
      <c r="L22" s="39"/>
    </row>
    <row r="23" s="7" customFormat="1" ht="24" customHeight="1" spans="1:12">
      <c r="A23" s="26">
        <v>18</v>
      </c>
      <c r="B23" s="32" t="s">
        <v>39</v>
      </c>
      <c r="C23" s="28" t="s">
        <v>21</v>
      </c>
      <c r="D23" s="28" t="s">
        <v>22</v>
      </c>
      <c r="E23" s="29">
        <v>11.1</v>
      </c>
      <c r="F23" s="30">
        <v>521.367</v>
      </c>
      <c r="G23" s="31">
        <f t="shared" si="0"/>
        <v>234.61515</v>
      </c>
      <c r="H23" s="31">
        <f t="shared" si="1"/>
        <v>156.4101</v>
      </c>
      <c r="I23" s="31">
        <f t="shared" si="2"/>
        <v>13.034175</v>
      </c>
      <c r="J23" s="31">
        <f t="shared" si="3"/>
        <v>13.034175</v>
      </c>
      <c r="K23" s="31">
        <f t="shared" si="4"/>
        <v>104.2734</v>
      </c>
      <c r="L23" s="39"/>
    </row>
    <row r="24" s="7" customFormat="1" ht="24" customHeight="1" spans="1:12">
      <c r="A24" s="26">
        <v>19</v>
      </c>
      <c r="B24" s="32" t="s">
        <v>40</v>
      </c>
      <c r="C24" s="28" t="s">
        <v>21</v>
      </c>
      <c r="D24" s="28" t="s">
        <v>22</v>
      </c>
      <c r="E24" s="29">
        <v>10.6</v>
      </c>
      <c r="F24" s="30">
        <v>497.882</v>
      </c>
      <c r="G24" s="31">
        <f t="shared" si="0"/>
        <v>224.0469</v>
      </c>
      <c r="H24" s="31">
        <f t="shared" si="1"/>
        <v>149.3646</v>
      </c>
      <c r="I24" s="31">
        <f t="shared" si="2"/>
        <v>12.44705</v>
      </c>
      <c r="J24" s="31">
        <f t="shared" si="3"/>
        <v>12.44705</v>
      </c>
      <c r="K24" s="31">
        <f t="shared" si="4"/>
        <v>99.5764</v>
      </c>
      <c r="L24" s="39"/>
    </row>
    <row r="25" s="7" customFormat="1" ht="24" customHeight="1" spans="1:12">
      <c r="A25" s="26">
        <v>20</v>
      </c>
      <c r="B25" s="32" t="s">
        <v>41</v>
      </c>
      <c r="C25" s="28" t="s">
        <v>21</v>
      </c>
      <c r="D25" s="28" t="s">
        <v>22</v>
      </c>
      <c r="E25" s="29">
        <v>12.5</v>
      </c>
      <c r="F25" s="30">
        <v>587.125</v>
      </c>
      <c r="G25" s="31">
        <f t="shared" si="0"/>
        <v>264.20625</v>
      </c>
      <c r="H25" s="31">
        <f t="shared" si="1"/>
        <v>176.1375</v>
      </c>
      <c r="I25" s="31">
        <f t="shared" si="2"/>
        <v>14.678125</v>
      </c>
      <c r="J25" s="31">
        <f t="shared" si="3"/>
        <v>14.678125</v>
      </c>
      <c r="K25" s="31">
        <f t="shared" si="4"/>
        <v>117.425</v>
      </c>
      <c r="L25" s="39"/>
    </row>
    <row r="26" s="7" customFormat="1" ht="24" customHeight="1" spans="1:12">
      <c r="A26" s="26">
        <v>21</v>
      </c>
      <c r="B26" s="32" t="s">
        <v>42</v>
      </c>
      <c r="C26" s="28" t="s">
        <v>21</v>
      </c>
      <c r="D26" s="28" t="s">
        <v>22</v>
      </c>
      <c r="E26" s="29">
        <v>13.4</v>
      </c>
      <c r="F26" s="30">
        <v>629.398</v>
      </c>
      <c r="G26" s="31">
        <f t="shared" si="0"/>
        <v>283.2291</v>
      </c>
      <c r="H26" s="31">
        <f t="shared" si="1"/>
        <v>188.8194</v>
      </c>
      <c r="I26" s="31">
        <f t="shared" si="2"/>
        <v>15.73495</v>
      </c>
      <c r="J26" s="31">
        <f t="shared" si="3"/>
        <v>15.73495</v>
      </c>
      <c r="K26" s="31">
        <f t="shared" si="4"/>
        <v>125.8796</v>
      </c>
      <c r="L26" s="39"/>
    </row>
    <row r="27" s="7" customFormat="1" ht="24" customHeight="1" spans="1:12">
      <c r="A27" s="26">
        <v>22</v>
      </c>
      <c r="B27" s="32" t="s">
        <v>43</v>
      </c>
      <c r="C27" s="28" t="s">
        <v>21</v>
      </c>
      <c r="D27" s="28" t="s">
        <v>22</v>
      </c>
      <c r="E27" s="29">
        <v>13.2</v>
      </c>
      <c r="F27" s="30">
        <v>620.004</v>
      </c>
      <c r="G27" s="31">
        <f t="shared" si="0"/>
        <v>279.0018</v>
      </c>
      <c r="H27" s="31">
        <f t="shared" si="1"/>
        <v>186.0012</v>
      </c>
      <c r="I27" s="31">
        <f t="shared" si="2"/>
        <v>15.5001</v>
      </c>
      <c r="J27" s="31">
        <f t="shared" si="3"/>
        <v>15.5001</v>
      </c>
      <c r="K27" s="31">
        <f t="shared" si="4"/>
        <v>124.0008</v>
      </c>
      <c r="L27" s="39"/>
    </row>
    <row r="28" s="7" customFormat="1" ht="24" customHeight="1" spans="1:12">
      <c r="A28" s="26">
        <v>23</v>
      </c>
      <c r="B28" s="32" t="s">
        <v>44</v>
      </c>
      <c r="C28" s="28" t="s">
        <v>21</v>
      </c>
      <c r="D28" s="28" t="s">
        <v>22</v>
      </c>
      <c r="E28" s="29">
        <v>13.77</v>
      </c>
      <c r="F28" s="30">
        <v>646.7769</v>
      </c>
      <c r="G28" s="31">
        <f t="shared" si="0"/>
        <v>291.049605</v>
      </c>
      <c r="H28" s="31">
        <f t="shared" si="1"/>
        <v>194.03307</v>
      </c>
      <c r="I28" s="31">
        <f t="shared" si="2"/>
        <v>16.1694225</v>
      </c>
      <c r="J28" s="31">
        <f t="shared" si="3"/>
        <v>16.1694225</v>
      </c>
      <c r="K28" s="31">
        <f t="shared" si="4"/>
        <v>129.35538</v>
      </c>
      <c r="L28" s="39"/>
    </row>
    <row r="29" s="7" customFormat="1" ht="24" customHeight="1" spans="1:12">
      <c r="A29" s="26">
        <v>24</v>
      </c>
      <c r="B29" s="32" t="s">
        <v>45</v>
      </c>
      <c r="C29" s="28" t="s">
        <v>21</v>
      </c>
      <c r="D29" s="28" t="s">
        <v>22</v>
      </c>
      <c r="E29" s="29">
        <v>11.4</v>
      </c>
      <c r="F29" s="30">
        <v>535.458</v>
      </c>
      <c r="G29" s="31">
        <f t="shared" si="0"/>
        <v>240.9561</v>
      </c>
      <c r="H29" s="31">
        <f t="shared" si="1"/>
        <v>160.6374</v>
      </c>
      <c r="I29" s="31">
        <f t="shared" si="2"/>
        <v>13.38645</v>
      </c>
      <c r="J29" s="31">
        <f t="shared" si="3"/>
        <v>13.38645</v>
      </c>
      <c r="K29" s="31">
        <f t="shared" si="4"/>
        <v>107.0916</v>
      </c>
      <c r="L29" s="39"/>
    </row>
    <row r="30" s="7" customFormat="1" ht="24" customHeight="1" spans="1:12">
      <c r="A30" s="26">
        <v>25</v>
      </c>
      <c r="B30" s="32" t="s">
        <v>46</v>
      </c>
      <c r="C30" s="28" t="s">
        <v>21</v>
      </c>
      <c r="D30" s="28" t="s">
        <v>22</v>
      </c>
      <c r="E30" s="29">
        <v>9.85</v>
      </c>
      <c r="F30" s="30">
        <v>462.6545</v>
      </c>
      <c r="G30" s="31">
        <f t="shared" si="0"/>
        <v>208.194525</v>
      </c>
      <c r="H30" s="31">
        <f t="shared" si="1"/>
        <v>138.79635</v>
      </c>
      <c r="I30" s="31">
        <f t="shared" si="2"/>
        <v>11.5663625</v>
      </c>
      <c r="J30" s="31">
        <f t="shared" si="3"/>
        <v>11.5663625</v>
      </c>
      <c r="K30" s="31">
        <f t="shared" si="4"/>
        <v>92.5309</v>
      </c>
      <c r="L30" s="39"/>
    </row>
    <row r="31" s="7" customFormat="1" ht="24" customHeight="1" spans="1:12">
      <c r="A31" s="26">
        <v>26</v>
      </c>
      <c r="B31" s="32" t="s">
        <v>47</v>
      </c>
      <c r="C31" s="28" t="s">
        <v>21</v>
      </c>
      <c r="D31" s="28" t="s">
        <v>22</v>
      </c>
      <c r="E31" s="29">
        <v>11</v>
      </c>
      <c r="F31" s="30">
        <v>516.67</v>
      </c>
      <c r="G31" s="31">
        <f t="shared" si="0"/>
        <v>232.5015</v>
      </c>
      <c r="H31" s="31">
        <f t="shared" si="1"/>
        <v>155.001</v>
      </c>
      <c r="I31" s="31">
        <f t="shared" si="2"/>
        <v>12.91675</v>
      </c>
      <c r="J31" s="31">
        <f t="shared" si="3"/>
        <v>12.91675</v>
      </c>
      <c r="K31" s="31">
        <f t="shared" si="4"/>
        <v>103.334</v>
      </c>
      <c r="L31" s="39"/>
    </row>
    <row r="32" s="7" customFormat="1" ht="24" customHeight="1" spans="1:12">
      <c r="A32" s="26">
        <v>27</v>
      </c>
      <c r="B32" s="32" t="s">
        <v>48</v>
      </c>
      <c r="C32" s="28" t="s">
        <v>21</v>
      </c>
      <c r="D32" s="28" t="s">
        <v>22</v>
      </c>
      <c r="E32" s="29">
        <v>12.15</v>
      </c>
      <c r="F32" s="30">
        <v>570.6855</v>
      </c>
      <c r="G32" s="31">
        <f t="shared" si="0"/>
        <v>256.808475</v>
      </c>
      <c r="H32" s="31">
        <f t="shared" si="1"/>
        <v>171.20565</v>
      </c>
      <c r="I32" s="31">
        <f t="shared" si="2"/>
        <v>14.2671375</v>
      </c>
      <c r="J32" s="31">
        <f t="shared" si="3"/>
        <v>14.2671375</v>
      </c>
      <c r="K32" s="31">
        <f t="shared" si="4"/>
        <v>114.1371</v>
      </c>
      <c r="L32" s="39"/>
    </row>
    <row r="33" s="7" customFormat="1" ht="24" customHeight="1" spans="1:12">
      <c r="A33" s="26">
        <v>28</v>
      </c>
      <c r="B33" s="32" t="s">
        <v>49</v>
      </c>
      <c r="C33" s="28" t="s">
        <v>21</v>
      </c>
      <c r="D33" s="28" t="s">
        <v>22</v>
      </c>
      <c r="E33" s="29">
        <v>11.05</v>
      </c>
      <c r="F33" s="30">
        <v>519.0185</v>
      </c>
      <c r="G33" s="31">
        <f t="shared" si="0"/>
        <v>233.558325</v>
      </c>
      <c r="H33" s="31">
        <f t="shared" si="1"/>
        <v>155.70555</v>
      </c>
      <c r="I33" s="31">
        <f t="shared" si="2"/>
        <v>12.9754625</v>
      </c>
      <c r="J33" s="31">
        <f t="shared" si="3"/>
        <v>12.9754625</v>
      </c>
      <c r="K33" s="31">
        <f t="shared" si="4"/>
        <v>103.8037</v>
      </c>
      <c r="L33" s="39"/>
    </row>
    <row r="34" s="7" customFormat="1" ht="24" customHeight="1" spans="1:12">
      <c r="A34" s="26">
        <v>29</v>
      </c>
      <c r="B34" s="32" t="s">
        <v>50</v>
      </c>
      <c r="C34" s="28" t="s">
        <v>21</v>
      </c>
      <c r="D34" s="28" t="s">
        <v>22</v>
      </c>
      <c r="E34" s="29">
        <v>7.8</v>
      </c>
      <c r="F34" s="30">
        <v>366.366</v>
      </c>
      <c r="G34" s="31">
        <f t="shared" si="0"/>
        <v>164.8647</v>
      </c>
      <c r="H34" s="31">
        <f t="shared" si="1"/>
        <v>109.9098</v>
      </c>
      <c r="I34" s="31">
        <f t="shared" si="2"/>
        <v>9.15915</v>
      </c>
      <c r="J34" s="31">
        <f t="shared" si="3"/>
        <v>9.15915</v>
      </c>
      <c r="K34" s="31">
        <f t="shared" si="4"/>
        <v>73.2732</v>
      </c>
      <c r="L34" s="39"/>
    </row>
    <row r="35" s="7" customFormat="1" ht="24" customHeight="1" spans="1:12">
      <c r="A35" s="26">
        <v>30</v>
      </c>
      <c r="B35" s="32" t="s">
        <v>51</v>
      </c>
      <c r="C35" s="28" t="s">
        <v>21</v>
      </c>
      <c r="D35" s="28" t="s">
        <v>22</v>
      </c>
      <c r="E35" s="29">
        <v>7.1</v>
      </c>
      <c r="F35" s="30">
        <v>333.487</v>
      </c>
      <c r="G35" s="31">
        <f t="shared" si="0"/>
        <v>150.06915</v>
      </c>
      <c r="H35" s="31">
        <f t="shared" si="1"/>
        <v>100.0461</v>
      </c>
      <c r="I35" s="31">
        <f t="shared" si="2"/>
        <v>8.337175</v>
      </c>
      <c r="J35" s="31">
        <f t="shared" si="3"/>
        <v>8.337175</v>
      </c>
      <c r="K35" s="31">
        <f t="shared" si="4"/>
        <v>66.6974</v>
      </c>
      <c r="L35" s="39"/>
    </row>
    <row r="36" s="7" customFormat="1" ht="24" customHeight="1" spans="1:12">
      <c r="A36" s="26">
        <v>31</v>
      </c>
      <c r="B36" s="32" t="s">
        <v>52</v>
      </c>
      <c r="C36" s="28" t="s">
        <v>21</v>
      </c>
      <c r="D36" s="28" t="s">
        <v>22</v>
      </c>
      <c r="E36" s="29">
        <v>8.2</v>
      </c>
      <c r="F36" s="30">
        <v>385.154</v>
      </c>
      <c r="G36" s="31">
        <f t="shared" si="0"/>
        <v>173.3193</v>
      </c>
      <c r="H36" s="31">
        <f t="shared" si="1"/>
        <v>115.5462</v>
      </c>
      <c r="I36" s="31">
        <f t="shared" si="2"/>
        <v>9.62885</v>
      </c>
      <c r="J36" s="31">
        <f t="shared" si="3"/>
        <v>9.62885</v>
      </c>
      <c r="K36" s="31">
        <f t="shared" si="4"/>
        <v>77.0308</v>
      </c>
      <c r="L36" s="39"/>
    </row>
    <row r="37" s="7" customFormat="1" ht="24" customHeight="1" spans="1:12">
      <c r="A37" s="26">
        <v>32</v>
      </c>
      <c r="B37" s="32" t="s">
        <v>53</v>
      </c>
      <c r="C37" s="28" t="s">
        <v>21</v>
      </c>
      <c r="D37" s="28" t="s">
        <v>22</v>
      </c>
      <c r="E37" s="29">
        <v>10</v>
      </c>
      <c r="F37" s="30">
        <v>469.7</v>
      </c>
      <c r="G37" s="31">
        <f t="shared" si="0"/>
        <v>211.365</v>
      </c>
      <c r="H37" s="31">
        <f t="shared" si="1"/>
        <v>140.91</v>
      </c>
      <c r="I37" s="31">
        <f t="shared" si="2"/>
        <v>11.7425</v>
      </c>
      <c r="J37" s="31">
        <f t="shared" si="3"/>
        <v>11.7425</v>
      </c>
      <c r="K37" s="31">
        <f t="shared" si="4"/>
        <v>93.94</v>
      </c>
      <c r="L37" s="39"/>
    </row>
    <row r="38" s="7" customFormat="1" ht="24" customHeight="1" spans="1:12">
      <c r="A38" s="26">
        <v>33</v>
      </c>
      <c r="B38" s="32" t="s">
        <v>54</v>
      </c>
      <c r="C38" s="28" t="s">
        <v>21</v>
      </c>
      <c r="D38" s="28" t="s">
        <v>22</v>
      </c>
      <c r="E38" s="29">
        <v>10</v>
      </c>
      <c r="F38" s="30">
        <v>469.7</v>
      </c>
      <c r="G38" s="31">
        <f t="shared" si="0"/>
        <v>211.365</v>
      </c>
      <c r="H38" s="31">
        <f t="shared" si="1"/>
        <v>140.91</v>
      </c>
      <c r="I38" s="31">
        <f t="shared" si="2"/>
        <v>11.7425</v>
      </c>
      <c r="J38" s="31">
        <f t="shared" si="3"/>
        <v>11.7425</v>
      </c>
      <c r="K38" s="31">
        <f t="shared" si="4"/>
        <v>93.94</v>
      </c>
      <c r="L38" s="39"/>
    </row>
    <row r="39" s="7" customFormat="1" ht="24" customHeight="1" spans="1:12">
      <c r="A39" s="26">
        <v>34</v>
      </c>
      <c r="B39" s="32" t="s">
        <v>55</v>
      </c>
      <c r="C39" s="28" t="s">
        <v>21</v>
      </c>
      <c r="D39" s="28" t="s">
        <v>22</v>
      </c>
      <c r="E39" s="29">
        <v>12.4</v>
      </c>
      <c r="F39" s="30">
        <v>582.428</v>
      </c>
      <c r="G39" s="31">
        <f t="shared" ref="G39:G68" si="5">F39*0.45</f>
        <v>262.0926</v>
      </c>
      <c r="H39" s="31">
        <f t="shared" ref="H39:H70" si="6">F39*0.3</f>
        <v>174.7284</v>
      </c>
      <c r="I39" s="31">
        <f t="shared" ref="I39:I70" si="7">F39*0.025</f>
        <v>14.5607</v>
      </c>
      <c r="J39" s="31">
        <f t="shared" ref="J39:J70" si="8">F39*0.025</f>
        <v>14.5607</v>
      </c>
      <c r="K39" s="31">
        <f t="shared" ref="K39:K68" si="9">F39*0.2</f>
        <v>116.4856</v>
      </c>
      <c r="L39" s="39"/>
    </row>
    <row r="40" s="7" customFormat="1" ht="24" customHeight="1" spans="1:12">
      <c r="A40" s="26">
        <v>35</v>
      </c>
      <c r="B40" s="32" t="s">
        <v>56</v>
      </c>
      <c r="C40" s="28" t="s">
        <v>21</v>
      </c>
      <c r="D40" s="28" t="s">
        <v>22</v>
      </c>
      <c r="E40" s="33">
        <v>10</v>
      </c>
      <c r="F40" s="30">
        <v>469.7</v>
      </c>
      <c r="G40" s="31">
        <f t="shared" si="5"/>
        <v>211.365</v>
      </c>
      <c r="H40" s="31">
        <f t="shared" si="6"/>
        <v>140.91</v>
      </c>
      <c r="I40" s="31">
        <f t="shared" si="7"/>
        <v>11.7425</v>
      </c>
      <c r="J40" s="31">
        <f t="shared" si="8"/>
        <v>11.7425</v>
      </c>
      <c r="K40" s="31">
        <f t="shared" si="9"/>
        <v>93.94</v>
      </c>
      <c r="L40" s="39"/>
    </row>
    <row r="41" s="7" customFormat="1" ht="24" customHeight="1" spans="1:12">
      <c r="A41" s="26">
        <v>36</v>
      </c>
      <c r="B41" s="32" t="s">
        <v>57</v>
      </c>
      <c r="C41" s="28" t="s">
        <v>21</v>
      </c>
      <c r="D41" s="28" t="s">
        <v>22</v>
      </c>
      <c r="E41" s="33">
        <v>18.4</v>
      </c>
      <c r="F41" s="30">
        <v>864.248</v>
      </c>
      <c r="G41" s="31">
        <f t="shared" si="5"/>
        <v>388.9116</v>
      </c>
      <c r="H41" s="31">
        <f t="shared" si="6"/>
        <v>259.2744</v>
      </c>
      <c r="I41" s="31">
        <f t="shared" si="7"/>
        <v>21.6062</v>
      </c>
      <c r="J41" s="31">
        <f t="shared" si="8"/>
        <v>21.6062</v>
      </c>
      <c r="K41" s="31">
        <f t="shared" si="9"/>
        <v>172.8496</v>
      </c>
      <c r="L41" s="39"/>
    </row>
    <row r="42" s="7" customFormat="1" ht="24" customHeight="1" spans="1:12">
      <c r="A42" s="26">
        <v>37</v>
      </c>
      <c r="B42" s="32" t="s">
        <v>58</v>
      </c>
      <c r="C42" s="28" t="s">
        <v>21</v>
      </c>
      <c r="D42" s="28" t="s">
        <v>22</v>
      </c>
      <c r="E42" s="33">
        <v>13.4</v>
      </c>
      <c r="F42" s="30">
        <v>629.398</v>
      </c>
      <c r="G42" s="31">
        <f t="shared" si="5"/>
        <v>283.2291</v>
      </c>
      <c r="H42" s="31">
        <f t="shared" si="6"/>
        <v>188.8194</v>
      </c>
      <c r="I42" s="31">
        <f t="shared" si="7"/>
        <v>15.73495</v>
      </c>
      <c r="J42" s="31">
        <f t="shared" si="8"/>
        <v>15.73495</v>
      </c>
      <c r="K42" s="31">
        <f t="shared" si="9"/>
        <v>125.8796</v>
      </c>
      <c r="L42" s="39"/>
    </row>
    <row r="43" s="7" customFormat="1" ht="24" customHeight="1" spans="1:12">
      <c r="A43" s="26">
        <v>38</v>
      </c>
      <c r="B43" s="32" t="s">
        <v>59</v>
      </c>
      <c r="C43" s="28" t="s">
        <v>21</v>
      </c>
      <c r="D43" s="28" t="s">
        <v>22</v>
      </c>
      <c r="E43" s="33">
        <v>14.66</v>
      </c>
      <c r="F43" s="30">
        <v>688.5802</v>
      </c>
      <c r="G43" s="31">
        <f t="shared" si="5"/>
        <v>309.86109</v>
      </c>
      <c r="H43" s="31">
        <f t="shared" si="6"/>
        <v>206.57406</v>
      </c>
      <c r="I43" s="31">
        <f t="shared" si="7"/>
        <v>17.214505</v>
      </c>
      <c r="J43" s="31">
        <f t="shared" si="8"/>
        <v>17.214505</v>
      </c>
      <c r="K43" s="31">
        <f t="shared" si="9"/>
        <v>137.71604</v>
      </c>
      <c r="L43" s="39"/>
    </row>
    <row r="44" s="7" customFormat="1" ht="24" customHeight="1" spans="1:12">
      <c r="A44" s="26">
        <v>39</v>
      </c>
      <c r="B44" s="32" t="s">
        <v>60</v>
      </c>
      <c r="C44" s="28" t="s">
        <v>21</v>
      </c>
      <c r="D44" s="28" t="s">
        <v>22</v>
      </c>
      <c r="E44" s="33">
        <v>10.06</v>
      </c>
      <c r="F44" s="30">
        <v>472.5182</v>
      </c>
      <c r="G44" s="31">
        <f t="shared" si="5"/>
        <v>212.63319</v>
      </c>
      <c r="H44" s="31">
        <f t="shared" si="6"/>
        <v>141.75546</v>
      </c>
      <c r="I44" s="31">
        <f t="shared" si="7"/>
        <v>11.812955</v>
      </c>
      <c r="J44" s="31">
        <f t="shared" si="8"/>
        <v>11.812955</v>
      </c>
      <c r="K44" s="31">
        <f t="shared" si="9"/>
        <v>94.50364</v>
      </c>
      <c r="L44" s="39"/>
    </row>
    <row r="45" s="7" customFormat="1" ht="24" customHeight="1" spans="1:12">
      <c r="A45" s="26">
        <v>40</v>
      </c>
      <c r="B45" s="32" t="s">
        <v>61</v>
      </c>
      <c r="C45" s="28" t="s">
        <v>21</v>
      </c>
      <c r="D45" s="28" t="s">
        <v>22</v>
      </c>
      <c r="E45" s="29">
        <v>10.06</v>
      </c>
      <c r="F45" s="30">
        <v>472.5182</v>
      </c>
      <c r="G45" s="31">
        <f t="shared" si="5"/>
        <v>212.63319</v>
      </c>
      <c r="H45" s="31">
        <f t="shared" si="6"/>
        <v>141.75546</v>
      </c>
      <c r="I45" s="31">
        <f t="shared" si="7"/>
        <v>11.812955</v>
      </c>
      <c r="J45" s="31">
        <f t="shared" si="8"/>
        <v>11.812955</v>
      </c>
      <c r="K45" s="31">
        <f t="shared" si="9"/>
        <v>94.50364</v>
      </c>
      <c r="L45" s="39"/>
    </row>
    <row r="46" s="7" customFormat="1" ht="24" customHeight="1" spans="1:12">
      <c r="A46" s="26">
        <v>41</v>
      </c>
      <c r="B46" s="32" t="s">
        <v>62</v>
      </c>
      <c r="C46" s="28" t="s">
        <v>21</v>
      </c>
      <c r="D46" s="28" t="s">
        <v>22</v>
      </c>
      <c r="E46" s="34">
        <v>12.5</v>
      </c>
      <c r="F46" s="30">
        <v>587.125</v>
      </c>
      <c r="G46" s="31">
        <f t="shared" si="5"/>
        <v>264.20625</v>
      </c>
      <c r="H46" s="31">
        <f t="shared" si="6"/>
        <v>176.1375</v>
      </c>
      <c r="I46" s="31">
        <f t="shared" si="7"/>
        <v>14.678125</v>
      </c>
      <c r="J46" s="31">
        <f t="shared" si="8"/>
        <v>14.678125</v>
      </c>
      <c r="K46" s="31">
        <f t="shared" si="9"/>
        <v>117.425</v>
      </c>
      <c r="L46" s="39"/>
    </row>
    <row r="47" s="7" customFormat="1" ht="24" customHeight="1" spans="1:12">
      <c r="A47" s="26">
        <v>42</v>
      </c>
      <c r="B47" s="32" t="s">
        <v>63</v>
      </c>
      <c r="C47" s="28" t="s">
        <v>21</v>
      </c>
      <c r="D47" s="28" t="s">
        <v>22</v>
      </c>
      <c r="E47" s="34">
        <v>8.84</v>
      </c>
      <c r="F47" s="30">
        <v>415.2148</v>
      </c>
      <c r="G47" s="31">
        <f t="shared" si="5"/>
        <v>186.84666</v>
      </c>
      <c r="H47" s="31">
        <f t="shared" si="6"/>
        <v>124.56444</v>
      </c>
      <c r="I47" s="31">
        <f t="shared" si="7"/>
        <v>10.38037</v>
      </c>
      <c r="J47" s="31">
        <f t="shared" si="8"/>
        <v>10.38037</v>
      </c>
      <c r="K47" s="31">
        <f t="shared" si="9"/>
        <v>83.04296</v>
      </c>
      <c r="L47" s="39"/>
    </row>
    <row r="48" s="7" customFormat="1" ht="24" customHeight="1" spans="1:12">
      <c r="A48" s="26">
        <v>43</v>
      </c>
      <c r="B48" s="32" t="s">
        <v>64</v>
      </c>
      <c r="C48" s="28" t="s">
        <v>21</v>
      </c>
      <c r="D48" s="28" t="s">
        <v>22</v>
      </c>
      <c r="E48" s="34">
        <v>10.81</v>
      </c>
      <c r="F48" s="30">
        <v>507.7457</v>
      </c>
      <c r="G48" s="31">
        <f t="shared" si="5"/>
        <v>228.485565</v>
      </c>
      <c r="H48" s="31">
        <f t="shared" si="6"/>
        <v>152.32371</v>
      </c>
      <c r="I48" s="31">
        <f t="shared" si="7"/>
        <v>12.6936425</v>
      </c>
      <c r="J48" s="31">
        <f t="shared" si="8"/>
        <v>12.6936425</v>
      </c>
      <c r="K48" s="31">
        <f t="shared" si="9"/>
        <v>101.54914</v>
      </c>
      <c r="L48" s="39"/>
    </row>
    <row r="49" s="7" customFormat="1" ht="24" customHeight="1" spans="1:12">
      <c r="A49" s="26">
        <v>44</v>
      </c>
      <c r="B49" s="32" t="s">
        <v>65</v>
      </c>
      <c r="C49" s="28" t="s">
        <v>21</v>
      </c>
      <c r="D49" s="28" t="s">
        <v>22</v>
      </c>
      <c r="E49" s="34">
        <v>12.5</v>
      </c>
      <c r="F49" s="30">
        <v>587.125</v>
      </c>
      <c r="G49" s="31">
        <f t="shared" si="5"/>
        <v>264.20625</v>
      </c>
      <c r="H49" s="31">
        <f t="shared" si="6"/>
        <v>176.1375</v>
      </c>
      <c r="I49" s="31">
        <f t="shared" si="7"/>
        <v>14.678125</v>
      </c>
      <c r="J49" s="31">
        <f t="shared" si="8"/>
        <v>14.678125</v>
      </c>
      <c r="K49" s="31">
        <f t="shared" si="9"/>
        <v>117.425</v>
      </c>
      <c r="L49" s="39"/>
    </row>
    <row r="50" s="7" customFormat="1" ht="24" customHeight="1" spans="1:12">
      <c r="A50" s="26">
        <v>45</v>
      </c>
      <c r="B50" s="32" t="s">
        <v>66</v>
      </c>
      <c r="C50" s="28" t="s">
        <v>21</v>
      </c>
      <c r="D50" s="28" t="s">
        <v>22</v>
      </c>
      <c r="E50" s="34">
        <v>12.5</v>
      </c>
      <c r="F50" s="30">
        <v>587.125</v>
      </c>
      <c r="G50" s="31">
        <f t="shared" si="5"/>
        <v>264.20625</v>
      </c>
      <c r="H50" s="31">
        <f t="shared" si="6"/>
        <v>176.1375</v>
      </c>
      <c r="I50" s="31">
        <f t="shared" si="7"/>
        <v>14.678125</v>
      </c>
      <c r="J50" s="31">
        <f t="shared" si="8"/>
        <v>14.678125</v>
      </c>
      <c r="K50" s="31">
        <f t="shared" si="9"/>
        <v>117.425</v>
      </c>
      <c r="L50" s="39"/>
    </row>
    <row r="51" s="7" customFormat="1" ht="24" customHeight="1" spans="1:12">
      <c r="A51" s="26">
        <v>46</v>
      </c>
      <c r="B51" s="32" t="s">
        <v>67</v>
      </c>
      <c r="C51" s="28" t="s">
        <v>21</v>
      </c>
      <c r="D51" s="28" t="s">
        <v>22</v>
      </c>
      <c r="E51" s="34">
        <v>45.7</v>
      </c>
      <c r="F51" s="30">
        <v>2146.529</v>
      </c>
      <c r="G51" s="31">
        <f t="shared" si="5"/>
        <v>965.93805</v>
      </c>
      <c r="H51" s="31">
        <f t="shared" si="6"/>
        <v>643.9587</v>
      </c>
      <c r="I51" s="31">
        <f t="shared" si="7"/>
        <v>53.663225</v>
      </c>
      <c r="J51" s="31">
        <f t="shared" si="8"/>
        <v>53.663225</v>
      </c>
      <c r="K51" s="31">
        <f t="shared" si="9"/>
        <v>429.3058</v>
      </c>
      <c r="L51" s="39"/>
    </row>
    <row r="52" s="7" customFormat="1" ht="24" customHeight="1" spans="1:12">
      <c r="A52" s="26">
        <v>47</v>
      </c>
      <c r="B52" s="32" t="s">
        <v>68</v>
      </c>
      <c r="C52" s="28" t="s">
        <v>21</v>
      </c>
      <c r="D52" s="28" t="s">
        <v>22</v>
      </c>
      <c r="E52" s="34">
        <v>12.5</v>
      </c>
      <c r="F52" s="30">
        <v>587.125</v>
      </c>
      <c r="G52" s="31">
        <f t="shared" si="5"/>
        <v>264.20625</v>
      </c>
      <c r="H52" s="31">
        <f t="shared" si="6"/>
        <v>176.1375</v>
      </c>
      <c r="I52" s="31">
        <f t="shared" si="7"/>
        <v>14.678125</v>
      </c>
      <c r="J52" s="31">
        <f t="shared" si="8"/>
        <v>14.678125</v>
      </c>
      <c r="K52" s="31">
        <f t="shared" si="9"/>
        <v>117.425</v>
      </c>
      <c r="L52" s="39"/>
    </row>
    <row r="53" s="7" customFormat="1" ht="24" customHeight="1" spans="1:12">
      <c r="A53" s="26">
        <v>48</v>
      </c>
      <c r="B53" s="32" t="s">
        <v>69</v>
      </c>
      <c r="C53" s="28" t="s">
        <v>21</v>
      </c>
      <c r="D53" s="28" t="s">
        <v>22</v>
      </c>
      <c r="E53" s="34">
        <v>14.44</v>
      </c>
      <c r="F53" s="30">
        <v>678.2468</v>
      </c>
      <c r="G53" s="31">
        <f t="shared" si="5"/>
        <v>305.21106</v>
      </c>
      <c r="H53" s="31">
        <f t="shared" si="6"/>
        <v>203.47404</v>
      </c>
      <c r="I53" s="31">
        <f t="shared" si="7"/>
        <v>16.95617</v>
      </c>
      <c r="J53" s="31">
        <f t="shared" si="8"/>
        <v>16.95617</v>
      </c>
      <c r="K53" s="31">
        <f t="shared" si="9"/>
        <v>135.64936</v>
      </c>
      <c r="L53" s="39"/>
    </row>
    <row r="54" s="7" customFormat="1" ht="24" customHeight="1" spans="1:12">
      <c r="A54" s="26">
        <v>49</v>
      </c>
      <c r="B54" s="32" t="s">
        <v>70</v>
      </c>
      <c r="C54" s="28" t="s">
        <v>21</v>
      </c>
      <c r="D54" s="28" t="s">
        <v>22</v>
      </c>
      <c r="E54" s="34">
        <v>11.54</v>
      </c>
      <c r="F54" s="30">
        <v>542.0338</v>
      </c>
      <c r="G54" s="31">
        <f t="shared" si="5"/>
        <v>243.91521</v>
      </c>
      <c r="H54" s="31">
        <f t="shared" si="6"/>
        <v>162.61014</v>
      </c>
      <c r="I54" s="31">
        <f t="shared" si="7"/>
        <v>13.550845</v>
      </c>
      <c r="J54" s="31">
        <f t="shared" si="8"/>
        <v>13.550845</v>
      </c>
      <c r="K54" s="31">
        <f t="shared" si="9"/>
        <v>108.40676</v>
      </c>
      <c r="L54" s="39"/>
    </row>
    <row r="55" s="7" customFormat="1" ht="24" customHeight="1" spans="1:12">
      <c r="A55" s="26">
        <v>50</v>
      </c>
      <c r="B55" s="32" t="s">
        <v>71</v>
      </c>
      <c r="C55" s="28" t="s">
        <v>21</v>
      </c>
      <c r="D55" s="28" t="s">
        <v>22</v>
      </c>
      <c r="E55" s="34">
        <v>13.72</v>
      </c>
      <c r="F55" s="30">
        <v>644.4284</v>
      </c>
      <c r="G55" s="31">
        <f t="shared" si="5"/>
        <v>289.99278</v>
      </c>
      <c r="H55" s="31">
        <f t="shared" si="6"/>
        <v>193.32852</v>
      </c>
      <c r="I55" s="31">
        <f t="shared" si="7"/>
        <v>16.11071</v>
      </c>
      <c r="J55" s="31">
        <f t="shared" si="8"/>
        <v>16.11071</v>
      </c>
      <c r="K55" s="31">
        <f t="shared" si="9"/>
        <v>128.88568</v>
      </c>
      <c r="L55" s="39"/>
    </row>
    <row r="56" s="7" customFormat="1" ht="24" customHeight="1" spans="1:12">
      <c r="A56" s="26">
        <v>51</v>
      </c>
      <c r="B56" s="32" t="s">
        <v>72</v>
      </c>
      <c r="C56" s="28" t="s">
        <v>21</v>
      </c>
      <c r="D56" s="28" t="s">
        <v>22</v>
      </c>
      <c r="E56" s="34">
        <v>10.4</v>
      </c>
      <c r="F56" s="30">
        <v>488.488</v>
      </c>
      <c r="G56" s="31">
        <f t="shared" si="5"/>
        <v>219.8196</v>
      </c>
      <c r="H56" s="31">
        <f t="shared" si="6"/>
        <v>146.5464</v>
      </c>
      <c r="I56" s="31">
        <f t="shared" si="7"/>
        <v>12.2122</v>
      </c>
      <c r="J56" s="31">
        <f t="shared" si="8"/>
        <v>12.2122</v>
      </c>
      <c r="K56" s="31">
        <f t="shared" si="9"/>
        <v>97.6976</v>
      </c>
      <c r="L56" s="39"/>
    </row>
    <row r="57" s="7" customFormat="1" ht="24" customHeight="1" spans="1:12">
      <c r="A57" s="26">
        <v>52</v>
      </c>
      <c r="B57" s="32" t="s">
        <v>73</v>
      </c>
      <c r="C57" s="28" t="s">
        <v>21</v>
      </c>
      <c r="D57" s="28" t="s">
        <v>22</v>
      </c>
      <c r="E57" s="34">
        <v>14.4</v>
      </c>
      <c r="F57" s="30">
        <v>676.368</v>
      </c>
      <c r="G57" s="31">
        <f t="shared" si="5"/>
        <v>304.3656</v>
      </c>
      <c r="H57" s="31">
        <f t="shared" si="6"/>
        <v>202.9104</v>
      </c>
      <c r="I57" s="31">
        <f t="shared" si="7"/>
        <v>16.9092</v>
      </c>
      <c r="J57" s="31">
        <f t="shared" si="8"/>
        <v>16.9092</v>
      </c>
      <c r="K57" s="31">
        <f t="shared" si="9"/>
        <v>135.2736</v>
      </c>
      <c r="L57" s="39"/>
    </row>
    <row r="58" s="7" customFormat="1" ht="24" customHeight="1" spans="1:12">
      <c r="A58" s="26">
        <v>53</v>
      </c>
      <c r="B58" s="32" t="s">
        <v>74</v>
      </c>
      <c r="C58" s="28" t="s">
        <v>21</v>
      </c>
      <c r="D58" s="28" t="s">
        <v>22</v>
      </c>
      <c r="E58" s="34">
        <v>9.1</v>
      </c>
      <c r="F58" s="30">
        <v>427.427</v>
      </c>
      <c r="G58" s="31">
        <f t="shared" si="5"/>
        <v>192.34215</v>
      </c>
      <c r="H58" s="31">
        <f t="shared" si="6"/>
        <v>128.2281</v>
      </c>
      <c r="I58" s="31">
        <f t="shared" si="7"/>
        <v>10.685675</v>
      </c>
      <c r="J58" s="31">
        <f t="shared" si="8"/>
        <v>10.685675</v>
      </c>
      <c r="K58" s="31">
        <f t="shared" si="9"/>
        <v>85.4854</v>
      </c>
      <c r="L58" s="39"/>
    </row>
    <row r="59" s="7" customFormat="1" ht="24" customHeight="1" spans="1:12">
      <c r="A59" s="26">
        <v>54</v>
      </c>
      <c r="B59" s="32" t="s">
        <v>75</v>
      </c>
      <c r="C59" s="28" t="s">
        <v>21</v>
      </c>
      <c r="D59" s="28" t="s">
        <v>22</v>
      </c>
      <c r="E59" s="34">
        <v>8.6</v>
      </c>
      <c r="F59" s="30">
        <v>403.942</v>
      </c>
      <c r="G59" s="31">
        <f t="shared" si="5"/>
        <v>181.7739</v>
      </c>
      <c r="H59" s="31">
        <f t="shared" si="6"/>
        <v>121.1826</v>
      </c>
      <c r="I59" s="31">
        <f t="shared" si="7"/>
        <v>10.09855</v>
      </c>
      <c r="J59" s="31">
        <f t="shared" si="8"/>
        <v>10.09855</v>
      </c>
      <c r="K59" s="31">
        <f t="shared" si="9"/>
        <v>80.7884</v>
      </c>
      <c r="L59" s="39"/>
    </row>
    <row r="60" s="7" customFormat="1" ht="24" customHeight="1" spans="1:12">
      <c r="A60" s="26">
        <v>55</v>
      </c>
      <c r="B60" s="32" t="s">
        <v>76</v>
      </c>
      <c r="C60" s="28" t="s">
        <v>21</v>
      </c>
      <c r="D60" s="28" t="s">
        <v>22</v>
      </c>
      <c r="E60" s="35">
        <v>13.6</v>
      </c>
      <c r="F60" s="30">
        <v>638.792</v>
      </c>
      <c r="G60" s="31">
        <f t="shared" si="5"/>
        <v>287.4564</v>
      </c>
      <c r="H60" s="31">
        <f t="shared" si="6"/>
        <v>191.6376</v>
      </c>
      <c r="I60" s="31">
        <f t="shared" si="7"/>
        <v>15.9698</v>
      </c>
      <c r="J60" s="31">
        <f t="shared" si="8"/>
        <v>15.9698</v>
      </c>
      <c r="K60" s="31">
        <f t="shared" si="9"/>
        <v>127.7584</v>
      </c>
      <c r="L60" s="39"/>
    </row>
    <row r="61" s="7" customFormat="1" ht="24" customHeight="1" spans="1:12">
      <c r="A61" s="26">
        <v>56</v>
      </c>
      <c r="B61" s="32" t="s">
        <v>77</v>
      </c>
      <c r="C61" s="28" t="s">
        <v>21</v>
      </c>
      <c r="D61" s="28" t="s">
        <v>22</v>
      </c>
      <c r="E61" s="35">
        <v>14.8</v>
      </c>
      <c r="F61" s="30">
        <v>695.156</v>
      </c>
      <c r="G61" s="31">
        <f t="shared" si="5"/>
        <v>312.8202</v>
      </c>
      <c r="H61" s="31">
        <f t="shared" si="6"/>
        <v>208.5468</v>
      </c>
      <c r="I61" s="31">
        <f t="shared" si="7"/>
        <v>17.3789</v>
      </c>
      <c r="J61" s="31">
        <f t="shared" si="8"/>
        <v>17.3789</v>
      </c>
      <c r="K61" s="31">
        <f t="shared" si="9"/>
        <v>139.0312</v>
      </c>
      <c r="L61" s="39"/>
    </row>
    <row r="62" s="7" customFormat="1" ht="24" customHeight="1" spans="1:12">
      <c r="A62" s="26">
        <v>57</v>
      </c>
      <c r="B62" s="32" t="s">
        <v>78</v>
      </c>
      <c r="C62" s="28" t="s">
        <v>21</v>
      </c>
      <c r="D62" s="28" t="s">
        <v>22</v>
      </c>
      <c r="E62" s="35">
        <v>11.2</v>
      </c>
      <c r="F62" s="30">
        <v>526.064</v>
      </c>
      <c r="G62" s="31">
        <f t="shared" si="5"/>
        <v>236.7288</v>
      </c>
      <c r="H62" s="31">
        <f t="shared" si="6"/>
        <v>157.8192</v>
      </c>
      <c r="I62" s="31">
        <f t="shared" si="7"/>
        <v>13.1516</v>
      </c>
      <c r="J62" s="31">
        <f t="shared" si="8"/>
        <v>13.1516</v>
      </c>
      <c r="K62" s="31">
        <f t="shared" si="9"/>
        <v>105.2128</v>
      </c>
      <c r="L62" s="39"/>
    </row>
    <row r="63" s="7" customFormat="1" ht="24" customHeight="1" spans="1:12">
      <c r="A63" s="26">
        <v>58</v>
      </c>
      <c r="B63" s="32" t="s">
        <v>79</v>
      </c>
      <c r="C63" s="28" t="s">
        <v>21</v>
      </c>
      <c r="D63" s="28" t="s">
        <v>22</v>
      </c>
      <c r="E63" s="35">
        <v>11.1</v>
      </c>
      <c r="F63" s="30">
        <v>521.367</v>
      </c>
      <c r="G63" s="31">
        <f t="shared" si="5"/>
        <v>234.61515</v>
      </c>
      <c r="H63" s="31">
        <f t="shared" si="6"/>
        <v>156.4101</v>
      </c>
      <c r="I63" s="31">
        <f t="shared" si="7"/>
        <v>13.034175</v>
      </c>
      <c r="J63" s="31">
        <f t="shared" si="8"/>
        <v>13.034175</v>
      </c>
      <c r="K63" s="31">
        <f t="shared" si="9"/>
        <v>104.2734</v>
      </c>
      <c r="L63" s="39"/>
    </row>
    <row r="64" s="7" customFormat="1" ht="24" customHeight="1" spans="1:12">
      <c r="A64" s="26">
        <v>59</v>
      </c>
      <c r="B64" s="32" t="s">
        <v>80</v>
      </c>
      <c r="C64" s="28" t="s">
        <v>21</v>
      </c>
      <c r="D64" s="28" t="s">
        <v>22</v>
      </c>
      <c r="E64" s="35">
        <v>13.6</v>
      </c>
      <c r="F64" s="30">
        <v>638.792</v>
      </c>
      <c r="G64" s="31">
        <f t="shared" si="5"/>
        <v>287.4564</v>
      </c>
      <c r="H64" s="31">
        <f t="shared" si="6"/>
        <v>191.6376</v>
      </c>
      <c r="I64" s="31">
        <f t="shared" si="7"/>
        <v>15.9698</v>
      </c>
      <c r="J64" s="31">
        <f t="shared" si="8"/>
        <v>15.9698</v>
      </c>
      <c r="K64" s="31">
        <f t="shared" si="9"/>
        <v>127.7584</v>
      </c>
      <c r="L64" s="39"/>
    </row>
    <row r="65" s="7" customFormat="1" ht="24" customHeight="1" spans="1:12">
      <c r="A65" s="26">
        <v>60</v>
      </c>
      <c r="B65" s="32" t="s">
        <v>81</v>
      </c>
      <c r="C65" s="28" t="s">
        <v>21</v>
      </c>
      <c r="D65" s="28" t="s">
        <v>22</v>
      </c>
      <c r="E65" s="35">
        <v>12.57</v>
      </c>
      <c r="F65" s="40">
        <v>590.4129</v>
      </c>
      <c r="G65" s="31">
        <f t="shared" si="5"/>
        <v>265.685805</v>
      </c>
      <c r="H65" s="31">
        <f t="shared" si="6"/>
        <v>177.12387</v>
      </c>
      <c r="I65" s="31">
        <f t="shared" si="7"/>
        <v>14.7603225</v>
      </c>
      <c r="J65" s="31">
        <f t="shared" si="8"/>
        <v>14.7603225</v>
      </c>
      <c r="K65" s="31">
        <f t="shared" si="9"/>
        <v>118.08258</v>
      </c>
      <c r="L65" s="39"/>
    </row>
    <row r="66" s="7" customFormat="1" ht="24" customHeight="1" spans="1:12">
      <c r="A66" s="26">
        <v>61</v>
      </c>
      <c r="B66" s="32" t="s">
        <v>82</v>
      </c>
      <c r="C66" s="28" t="s">
        <v>21</v>
      </c>
      <c r="D66" s="28" t="s">
        <v>22</v>
      </c>
      <c r="E66" s="35">
        <v>9.8</v>
      </c>
      <c r="F66" s="40">
        <v>460.306</v>
      </c>
      <c r="G66" s="31">
        <f t="shared" si="5"/>
        <v>207.1377</v>
      </c>
      <c r="H66" s="31">
        <f t="shared" si="6"/>
        <v>138.0918</v>
      </c>
      <c r="I66" s="31">
        <f t="shared" si="7"/>
        <v>11.50765</v>
      </c>
      <c r="J66" s="31">
        <f t="shared" si="8"/>
        <v>11.50765</v>
      </c>
      <c r="K66" s="31">
        <f t="shared" si="9"/>
        <v>92.0612</v>
      </c>
      <c r="L66" s="39"/>
    </row>
    <row r="67" s="7" customFormat="1" ht="24" customHeight="1" spans="1:12">
      <c r="A67" s="26">
        <v>62</v>
      </c>
      <c r="B67" s="32" t="s">
        <v>83</v>
      </c>
      <c r="C67" s="28" t="s">
        <v>21</v>
      </c>
      <c r="D67" s="28" t="s">
        <v>22</v>
      </c>
      <c r="E67" s="35">
        <v>7.9</v>
      </c>
      <c r="F67" s="40">
        <v>371.063</v>
      </c>
      <c r="G67" s="31">
        <f t="shared" si="5"/>
        <v>166.97835</v>
      </c>
      <c r="H67" s="31">
        <f t="shared" si="6"/>
        <v>111.3189</v>
      </c>
      <c r="I67" s="31">
        <f t="shared" si="7"/>
        <v>9.276575</v>
      </c>
      <c r="J67" s="31">
        <f t="shared" si="8"/>
        <v>9.276575</v>
      </c>
      <c r="K67" s="31">
        <f t="shared" si="9"/>
        <v>74.2126</v>
      </c>
      <c r="L67" s="39"/>
    </row>
    <row r="68" s="7" customFormat="1" ht="24" customHeight="1" spans="1:12">
      <c r="A68" s="26">
        <v>63</v>
      </c>
      <c r="B68" s="32" t="s">
        <v>84</v>
      </c>
      <c r="C68" s="28" t="s">
        <v>21</v>
      </c>
      <c r="D68" s="28" t="s">
        <v>22</v>
      </c>
      <c r="E68" s="35">
        <v>7.9</v>
      </c>
      <c r="F68" s="40">
        <v>371.063</v>
      </c>
      <c r="G68" s="31">
        <f t="shared" si="5"/>
        <v>166.97835</v>
      </c>
      <c r="H68" s="31">
        <f t="shared" si="6"/>
        <v>111.3189</v>
      </c>
      <c r="I68" s="31">
        <f t="shared" si="7"/>
        <v>9.276575</v>
      </c>
      <c r="J68" s="31">
        <f t="shared" si="8"/>
        <v>9.276575</v>
      </c>
      <c r="K68" s="31">
        <f t="shared" si="9"/>
        <v>74.2126</v>
      </c>
      <c r="L68" s="39"/>
    </row>
    <row r="69" s="7" customFormat="1" ht="24" customHeight="1" spans="1:12">
      <c r="A69" s="26">
        <v>64</v>
      </c>
      <c r="B69" s="32" t="s">
        <v>85</v>
      </c>
      <c r="C69" s="28" t="s">
        <v>21</v>
      </c>
      <c r="D69" s="28" t="s">
        <v>22</v>
      </c>
      <c r="E69" s="35">
        <v>10.73</v>
      </c>
      <c r="F69" s="40">
        <v>503.9881</v>
      </c>
      <c r="G69" s="31">
        <f t="shared" ref="G69:G100" si="10">F69*0.45</f>
        <v>226.794645</v>
      </c>
      <c r="H69" s="31">
        <f t="shared" si="6"/>
        <v>151.19643</v>
      </c>
      <c r="I69" s="31">
        <f t="shared" si="7"/>
        <v>12.5997025</v>
      </c>
      <c r="J69" s="31">
        <f t="shared" si="8"/>
        <v>12.5997025</v>
      </c>
      <c r="K69" s="31">
        <f t="shared" ref="K69:K100" si="11">F69*0.2</f>
        <v>100.79762</v>
      </c>
      <c r="L69" s="39"/>
    </row>
    <row r="70" s="7" customFormat="1" ht="24" customHeight="1" spans="1:12">
      <c r="A70" s="26">
        <v>65</v>
      </c>
      <c r="B70" s="32" t="s">
        <v>86</v>
      </c>
      <c r="C70" s="28" t="s">
        <v>21</v>
      </c>
      <c r="D70" s="28" t="s">
        <v>22</v>
      </c>
      <c r="E70" s="35">
        <v>11.31</v>
      </c>
      <c r="F70" s="40">
        <v>531.2307</v>
      </c>
      <c r="G70" s="31">
        <f t="shared" si="10"/>
        <v>239.053815</v>
      </c>
      <c r="H70" s="31">
        <f t="shared" si="6"/>
        <v>159.36921</v>
      </c>
      <c r="I70" s="31">
        <f t="shared" si="7"/>
        <v>13.2807675</v>
      </c>
      <c r="J70" s="31">
        <f t="shared" si="8"/>
        <v>13.2807675</v>
      </c>
      <c r="K70" s="31">
        <f t="shared" si="11"/>
        <v>106.24614</v>
      </c>
      <c r="L70" s="39"/>
    </row>
    <row r="71" s="7" customFormat="1" ht="24" customHeight="1" spans="1:12">
      <c r="A71" s="26">
        <v>66</v>
      </c>
      <c r="B71" s="32" t="s">
        <v>87</v>
      </c>
      <c r="C71" s="28" t="s">
        <v>21</v>
      </c>
      <c r="D71" s="28" t="s">
        <v>22</v>
      </c>
      <c r="E71" s="35">
        <v>10.3</v>
      </c>
      <c r="F71" s="40">
        <v>483.791</v>
      </c>
      <c r="G71" s="31">
        <f t="shared" si="10"/>
        <v>217.70595</v>
      </c>
      <c r="H71" s="31">
        <f t="shared" ref="H71:H102" si="12">F71*0.3</f>
        <v>145.1373</v>
      </c>
      <c r="I71" s="31">
        <f t="shared" ref="I71:I102" si="13">F71*0.025</f>
        <v>12.094775</v>
      </c>
      <c r="J71" s="31">
        <f t="shared" ref="J71:J102" si="14">F71*0.025</f>
        <v>12.094775</v>
      </c>
      <c r="K71" s="31">
        <f t="shared" si="11"/>
        <v>96.7582</v>
      </c>
      <c r="L71" s="39"/>
    </row>
    <row r="72" s="7" customFormat="1" ht="24" customHeight="1" spans="1:12">
      <c r="A72" s="26">
        <v>67</v>
      </c>
      <c r="B72" s="32" t="s">
        <v>88</v>
      </c>
      <c r="C72" s="28" t="s">
        <v>21</v>
      </c>
      <c r="D72" s="28" t="s">
        <v>22</v>
      </c>
      <c r="E72" s="35">
        <v>10.4</v>
      </c>
      <c r="F72" s="40">
        <v>488.488</v>
      </c>
      <c r="G72" s="31">
        <f t="shared" si="10"/>
        <v>219.8196</v>
      </c>
      <c r="H72" s="31">
        <f t="shared" si="12"/>
        <v>146.5464</v>
      </c>
      <c r="I72" s="31">
        <f t="shared" si="13"/>
        <v>12.2122</v>
      </c>
      <c r="J72" s="31">
        <f t="shared" si="14"/>
        <v>12.2122</v>
      </c>
      <c r="K72" s="31">
        <f t="shared" si="11"/>
        <v>97.6976</v>
      </c>
      <c r="L72" s="39"/>
    </row>
    <row r="73" s="7" customFormat="1" ht="24" customHeight="1" spans="1:12">
      <c r="A73" s="26">
        <v>68</v>
      </c>
      <c r="B73" s="32" t="s">
        <v>89</v>
      </c>
      <c r="C73" s="28" t="s">
        <v>21</v>
      </c>
      <c r="D73" s="28" t="s">
        <v>22</v>
      </c>
      <c r="E73" s="35">
        <v>11.28</v>
      </c>
      <c r="F73" s="40">
        <v>529.8216</v>
      </c>
      <c r="G73" s="31">
        <f t="shared" si="10"/>
        <v>238.41972</v>
      </c>
      <c r="H73" s="31">
        <f t="shared" si="12"/>
        <v>158.94648</v>
      </c>
      <c r="I73" s="31">
        <f t="shared" si="13"/>
        <v>13.24554</v>
      </c>
      <c r="J73" s="31">
        <f t="shared" si="14"/>
        <v>13.24554</v>
      </c>
      <c r="K73" s="31">
        <f t="shared" si="11"/>
        <v>105.96432</v>
      </c>
      <c r="L73" s="39"/>
    </row>
    <row r="74" s="7" customFormat="1" ht="24" customHeight="1" spans="1:12">
      <c r="A74" s="26">
        <v>69</v>
      </c>
      <c r="B74" s="32" t="s">
        <v>90</v>
      </c>
      <c r="C74" s="28" t="s">
        <v>21</v>
      </c>
      <c r="D74" s="28" t="s">
        <v>22</v>
      </c>
      <c r="E74" s="35">
        <v>10.1</v>
      </c>
      <c r="F74" s="40">
        <v>474.397</v>
      </c>
      <c r="G74" s="31">
        <f t="shared" si="10"/>
        <v>213.47865</v>
      </c>
      <c r="H74" s="31">
        <f t="shared" si="12"/>
        <v>142.3191</v>
      </c>
      <c r="I74" s="31">
        <f t="shared" si="13"/>
        <v>11.859925</v>
      </c>
      <c r="J74" s="31">
        <f t="shared" si="14"/>
        <v>11.859925</v>
      </c>
      <c r="K74" s="31">
        <f t="shared" si="11"/>
        <v>94.8794</v>
      </c>
      <c r="L74" s="39"/>
    </row>
    <row r="75" s="7" customFormat="1" ht="24" customHeight="1" spans="1:12">
      <c r="A75" s="26">
        <v>70</v>
      </c>
      <c r="B75" s="32" t="s">
        <v>91</v>
      </c>
      <c r="C75" s="28" t="s">
        <v>21</v>
      </c>
      <c r="D75" s="28" t="s">
        <v>22</v>
      </c>
      <c r="E75" s="35">
        <v>8.4</v>
      </c>
      <c r="F75" s="40">
        <v>394.548</v>
      </c>
      <c r="G75" s="31">
        <f t="shared" si="10"/>
        <v>177.5466</v>
      </c>
      <c r="H75" s="31">
        <f t="shared" si="12"/>
        <v>118.3644</v>
      </c>
      <c r="I75" s="31">
        <f t="shared" si="13"/>
        <v>9.8637</v>
      </c>
      <c r="J75" s="31">
        <f t="shared" si="14"/>
        <v>9.8637</v>
      </c>
      <c r="K75" s="31">
        <f t="shared" si="11"/>
        <v>78.9096</v>
      </c>
      <c r="L75" s="39"/>
    </row>
    <row r="76" s="7" customFormat="1" ht="24" customHeight="1" spans="1:12">
      <c r="A76" s="26">
        <v>71</v>
      </c>
      <c r="B76" s="32" t="s">
        <v>92</v>
      </c>
      <c r="C76" s="28" t="s">
        <v>21</v>
      </c>
      <c r="D76" s="28" t="s">
        <v>22</v>
      </c>
      <c r="E76" s="35">
        <v>13.18</v>
      </c>
      <c r="F76" s="40">
        <v>619.0646</v>
      </c>
      <c r="G76" s="31">
        <f t="shared" si="10"/>
        <v>278.57907</v>
      </c>
      <c r="H76" s="31">
        <f t="shared" si="12"/>
        <v>185.71938</v>
      </c>
      <c r="I76" s="31">
        <f t="shared" si="13"/>
        <v>15.476615</v>
      </c>
      <c r="J76" s="31">
        <f t="shared" si="14"/>
        <v>15.476615</v>
      </c>
      <c r="K76" s="31">
        <f t="shared" si="11"/>
        <v>123.81292</v>
      </c>
      <c r="L76" s="39"/>
    </row>
    <row r="77" s="7" customFormat="1" ht="24" customHeight="1" spans="1:12">
      <c r="A77" s="26">
        <v>72</v>
      </c>
      <c r="B77" s="32" t="s">
        <v>93</v>
      </c>
      <c r="C77" s="28" t="s">
        <v>21</v>
      </c>
      <c r="D77" s="28" t="s">
        <v>22</v>
      </c>
      <c r="E77" s="35">
        <v>10.92</v>
      </c>
      <c r="F77" s="40">
        <v>512.9124</v>
      </c>
      <c r="G77" s="31">
        <f t="shared" si="10"/>
        <v>230.81058</v>
      </c>
      <c r="H77" s="31">
        <f t="shared" si="12"/>
        <v>153.87372</v>
      </c>
      <c r="I77" s="31">
        <f t="shared" si="13"/>
        <v>12.82281</v>
      </c>
      <c r="J77" s="31">
        <f t="shared" si="14"/>
        <v>12.82281</v>
      </c>
      <c r="K77" s="31">
        <f t="shared" si="11"/>
        <v>102.58248</v>
      </c>
      <c r="L77" s="39"/>
    </row>
    <row r="78" s="7" customFormat="1" ht="24" customHeight="1" spans="1:12">
      <c r="A78" s="26">
        <v>73</v>
      </c>
      <c r="B78" s="32" t="s">
        <v>94</v>
      </c>
      <c r="C78" s="28" t="s">
        <v>21</v>
      </c>
      <c r="D78" s="28" t="s">
        <v>22</v>
      </c>
      <c r="E78" s="35">
        <v>9.79</v>
      </c>
      <c r="F78" s="40">
        <v>459.8363</v>
      </c>
      <c r="G78" s="31">
        <f t="shared" si="10"/>
        <v>206.926335</v>
      </c>
      <c r="H78" s="31">
        <f t="shared" si="12"/>
        <v>137.95089</v>
      </c>
      <c r="I78" s="31">
        <f t="shared" si="13"/>
        <v>11.4959075</v>
      </c>
      <c r="J78" s="31">
        <f t="shared" si="14"/>
        <v>11.4959075</v>
      </c>
      <c r="K78" s="31">
        <f t="shared" si="11"/>
        <v>91.96726</v>
      </c>
      <c r="L78" s="39"/>
    </row>
    <row r="79" s="7" customFormat="1" ht="24" customHeight="1" spans="1:12">
      <c r="A79" s="26">
        <v>74</v>
      </c>
      <c r="B79" s="27" t="s">
        <v>95</v>
      </c>
      <c r="C79" s="28" t="s">
        <v>21</v>
      </c>
      <c r="D79" s="28" t="s">
        <v>22</v>
      </c>
      <c r="E79" s="35">
        <v>10.29</v>
      </c>
      <c r="F79" s="40">
        <v>483.3213</v>
      </c>
      <c r="G79" s="31">
        <f t="shared" si="10"/>
        <v>217.494585</v>
      </c>
      <c r="H79" s="31">
        <f t="shared" si="12"/>
        <v>144.99639</v>
      </c>
      <c r="I79" s="31">
        <f t="shared" si="13"/>
        <v>12.0830325</v>
      </c>
      <c r="J79" s="31">
        <f t="shared" si="14"/>
        <v>12.0830325</v>
      </c>
      <c r="K79" s="31">
        <f t="shared" si="11"/>
        <v>96.66426</v>
      </c>
      <c r="L79" s="39"/>
    </row>
    <row r="80" s="7" customFormat="1" ht="24" customHeight="1" spans="1:12">
      <c r="A80" s="26">
        <v>75</v>
      </c>
      <c r="B80" s="32" t="s">
        <v>96</v>
      </c>
      <c r="C80" s="28" t="s">
        <v>21</v>
      </c>
      <c r="D80" s="28" t="s">
        <v>22</v>
      </c>
      <c r="E80" s="35">
        <v>12.05</v>
      </c>
      <c r="F80" s="40">
        <v>565.9885</v>
      </c>
      <c r="G80" s="31">
        <f t="shared" si="10"/>
        <v>254.694825</v>
      </c>
      <c r="H80" s="31">
        <f t="shared" si="12"/>
        <v>169.79655</v>
      </c>
      <c r="I80" s="31">
        <f t="shared" si="13"/>
        <v>14.1497125</v>
      </c>
      <c r="J80" s="31">
        <f t="shared" si="14"/>
        <v>14.1497125</v>
      </c>
      <c r="K80" s="31">
        <f t="shared" si="11"/>
        <v>113.1977</v>
      </c>
      <c r="L80" s="39"/>
    </row>
    <row r="81" s="7" customFormat="1" ht="24" customHeight="1" spans="1:12">
      <c r="A81" s="26">
        <v>76</v>
      </c>
      <c r="B81" s="32" t="s">
        <v>97</v>
      </c>
      <c r="C81" s="28" t="s">
        <v>21</v>
      </c>
      <c r="D81" s="28" t="s">
        <v>22</v>
      </c>
      <c r="E81" s="35">
        <v>10.37</v>
      </c>
      <c r="F81" s="40">
        <v>487.0789</v>
      </c>
      <c r="G81" s="31">
        <f t="shared" si="10"/>
        <v>219.185505</v>
      </c>
      <c r="H81" s="31">
        <f t="shared" si="12"/>
        <v>146.12367</v>
      </c>
      <c r="I81" s="31">
        <f t="shared" si="13"/>
        <v>12.1769725</v>
      </c>
      <c r="J81" s="31">
        <f t="shared" si="14"/>
        <v>12.1769725</v>
      </c>
      <c r="K81" s="31">
        <f t="shared" si="11"/>
        <v>97.41578</v>
      </c>
      <c r="L81" s="39"/>
    </row>
    <row r="82" s="7" customFormat="1" ht="24" customHeight="1" spans="1:12">
      <c r="A82" s="26">
        <v>77</v>
      </c>
      <c r="B82" s="32" t="s">
        <v>98</v>
      </c>
      <c r="C82" s="28" t="s">
        <v>21</v>
      </c>
      <c r="D82" s="28" t="s">
        <v>22</v>
      </c>
      <c r="E82" s="35">
        <v>10.92</v>
      </c>
      <c r="F82" s="40">
        <v>512.9124</v>
      </c>
      <c r="G82" s="31">
        <f t="shared" si="10"/>
        <v>230.81058</v>
      </c>
      <c r="H82" s="31">
        <f t="shared" si="12"/>
        <v>153.87372</v>
      </c>
      <c r="I82" s="31">
        <f t="shared" si="13"/>
        <v>12.82281</v>
      </c>
      <c r="J82" s="31">
        <f t="shared" si="14"/>
        <v>12.82281</v>
      </c>
      <c r="K82" s="31">
        <f t="shared" si="11"/>
        <v>102.58248</v>
      </c>
      <c r="L82" s="39"/>
    </row>
    <row r="83" s="7" customFormat="1" ht="24" customHeight="1" spans="1:12">
      <c r="A83" s="26">
        <v>78</v>
      </c>
      <c r="B83" s="32" t="s">
        <v>99</v>
      </c>
      <c r="C83" s="28" t="s">
        <v>21</v>
      </c>
      <c r="D83" s="28" t="s">
        <v>22</v>
      </c>
      <c r="E83" s="35">
        <v>9.79</v>
      </c>
      <c r="F83" s="40">
        <v>459.8363</v>
      </c>
      <c r="G83" s="31">
        <f t="shared" si="10"/>
        <v>206.926335</v>
      </c>
      <c r="H83" s="31">
        <f t="shared" si="12"/>
        <v>137.95089</v>
      </c>
      <c r="I83" s="31">
        <f t="shared" si="13"/>
        <v>11.4959075</v>
      </c>
      <c r="J83" s="31">
        <f t="shared" si="14"/>
        <v>11.4959075</v>
      </c>
      <c r="K83" s="31">
        <f t="shared" si="11"/>
        <v>91.96726</v>
      </c>
      <c r="L83" s="39"/>
    </row>
    <row r="84" s="7" customFormat="1" ht="24" customHeight="1" spans="1:12">
      <c r="A84" s="26">
        <v>79</v>
      </c>
      <c r="B84" s="32" t="s">
        <v>100</v>
      </c>
      <c r="C84" s="28" t="s">
        <v>21</v>
      </c>
      <c r="D84" s="28" t="s">
        <v>22</v>
      </c>
      <c r="E84" s="35">
        <v>12.79</v>
      </c>
      <c r="F84" s="40">
        <v>600.7463</v>
      </c>
      <c r="G84" s="31">
        <f t="shared" si="10"/>
        <v>270.335835</v>
      </c>
      <c r="H84" s="31">
        <f t="shared" si="12"/>
        <v>180.22389</v>
      </c>
      <c r="I84" s="31">
        <f t="shared" si="13"/>
        <v>15.0186575</v>
      </c>
      <c r="J84" s="31">
        <f t="shared" si="14"/>
        <v>15.0186575</v>
      </c>
      <c r="K84" s="31">
        <f t="shared" si="11"/>
        <v>120.14926</v>
      </c>
      <c r="L84" s="39"/>
    </row>
    <row r="85" s="7" customFormat="1" ht="24" customHeight="1" spans="1:12">
      <c r="A85" s="26">
        <v>80</v>
      </c>
      <c r="B85" s="32" t="s">
        <v>101</v>
      </c>
      <c r="C85" s="28" t="s">
        <v>21</v>
      </c>
      <c r="D85" s="28" t="s">
        <v>22</v>
      </c>
      <c r="E85" s="35">
        <v>9.79</v>
      </c>
      <c r="F85" s="40">
        <v>459.8363</v>
      </c>
      <c r="G85" s="31">
        <f t="shared" si="10"/>
        <v>206.926335</v>
      </c>
      <c r="H85" s="31">
        <f t="shared" si="12"/>
        <v>137.95089</v>
      </c>
      <c r="I85" s="31">
        <f t="shared" si="13"/>
        <v>11.4959075</v>
      </c>
      <c r="J85" s="31">
        <f t="shared" si="14"/>
        <v>11.4959075</v>
      </c>
      <c r="K85" s="31">
        <f t="shared" si="11"/>
        <v>91.96726</v>
      </c>
      <c r="L85" s="39"/>
    </row>
    <row r="86" s="7" customFormat="1" ht="24" customHeight="1" spans="1:12">
      <c r="A86" s="26">
        <v>81</v>
      </c>
      <c r="B86" s="32" t="s">
        <v>102</v>
      </c>
      <c r="C86" s="28" t="s">
        <v>21</v>
      </c>
      <c r="D86" s="28" t="s">
        <v>22</v>
      </c>
      <c r="E86" s="35">
        <v>9.79</v>
      </c>
      <c r="F86" s="40">
        <v>459.8363</v>
      </c>
      <c r="G86" s="31">
        <f t="shared" si="10"/>
        <v>206.926335</v>
      </c>
      <c r="H86" s="31">
        <f t="shared" si="12"/>
        <v>137.95089</v>
      </c>
      <c r="I86" s="31">
        <f t="shared" si="13"/>
        <v>11.4959075</v>
      </c>
      <c r="J86" s="31">
        <f t="shared" si="14"/>
        <v>11.4959075</v>
      </c>
      <c r="K86" s="31">
        <f t="shared" si="11"/>
        <v>91.96726</v>
      </c>
      <c r="L86" s="39"/>
    </row>
    <row r="87" s="7" customFormat="1" ht="24" customHeight="1" spans="1:12">
      <c r="A87" s="26">
        <v>82</v>
      </c>
      <c r="B87" s="32" t="s">
        <v>103</v>
      </c>
      <c r="C87" s="28" t="s">
        <v>21</v>
      </c>
      <c r="D87" s="28" t="s">
        <v>22</v>
      </c>
      <c r="E87" s="35">
        <v>9.79</v>
      </c>
      <c r="F87" s="40">
        <v>459.8363</v>
      </c>
      <c r="G87" s="31">
        <f t="shared" si="10"/>
        <v>206.926335</v>
      </c>
      <c r="H87" s="31">
        <f t="shared" si="12"/>
        <v>137.95089</v>
      </c>
      <c r="I87" s="31">
        <f t="shared" si="13"/>
        <v>11.4959075</v>
      </c>
      <c r="J87" s="31">
        <f t="shared" si="14"/>
        <v>11.4959075</v>
      </c>
      <c r="K87" s="31">
        <f t="shared" si="11"/>
        <v>91.96726</v>
      </c>
      <c r="L87" s="39"/>
    </row>
    <row r="88" s="7" customFormat="1" ht="24" customHeight="1" spans="1:12">
      <c r="A88" s="26">
        <v>83</v>
      </c>
      <c r="B88" s="32" t="s">
        <v>104</v>
      </c>
      <c r="C88" s="28" t="s">
        <v>21</v>
      </c>
      <c r="D88" s="28" t="s">
        <v>22</v>
      </c>
      <c r="E88" s="35">
        <v>40.53</v>
      </c>
      <c r="F88" s="40">
        <v>1903.6941</v>
      </c>
      <c r="G88" s="31">
        <f t="shared" si="10"/>
        <v>856.662345</v>
      </c>
      <c r="H88" s="31">
        <f t="shared" si="12"/>
        <v>571.10823</v>
      </c>
      <c r="I88" s="31">
        <f t="shared" si="13"/>
        <v>47.5923525</v>
      </c>
      <c r="J88" s="31">
        <f t="shared" si="14"/>
        <v>47.5923525</v>
      </c>
      <c r="K88" s="31">
        <f t="shared" si="11"/>
        <v>380.73882</v>
      </c>
      <c r="L88" s="39"/>
    </row>
    <row r="89" s="7" customFormat="1" ht="24" customHeight="1" spans="1:12">
      <c r="A89" s="26">
        <v>84</v>
      </c>
      <c r="B89" s="32" t="s">
        <v>105</v>
      </c>
      <c r="C89" s="28" t="s">
        <v>21</v>
      </c>
      <c r="D89" s="28" t="s">
        <v>22</v>
      </c>
      <c r="E89" s="35">
        <v>10.92</v>
      </c>
      <c r="F89" s="40">
        <v>512.9124</v>
      </c>
      <c r="G89" s="31">
        <f t="shared" si="10"/>
        <v>230.81058</v>
      </c>
      <c r="H89" s="31">
        <f t="shared" si="12"/>
        <v>153.87372</v>
      </c>
      <c r="I89" s="31">
        <f t="shared" si="13"/>
        <v>12.82281</v>
      </c>
      <c r="J89" s="31">
        <f t="shared" si="14"/>
        <v>12.82281</v>
      </c>
      <c r="K89" s="31">
        <f t="shared" si="11"/>
        <v>102.58248</v>
      </c>
      <c r="L89" s="39"/>
    </row>
    <row r="90" s="7" customFormat="1" ht="24" customHeight="1" spans="1:12">
      <c r="A90" s="26">
        <v>85</v>
      </c>
      <c r="B90" s="32" t="s">
        <v>106</v>
      </c>
      <c r="C90" s="28" t="s">
        <v>21</v>
      </c>
      <c r="D90" s="28" t="s">
        <v>22</v>
      </c>
      <c r="E90" s="35">
        <v>8.66</v>
      </c>
      <c r="F90" s="40">
        <v>406.7602</v>
      </c>
      <c r="G90" s="31">
        <f t="shared" si="10"/>
        <v>183.04209</v>
      </c>
      <c r="H90" s="31">
        <f t="shared" si="12"/>
        <v>122.02806</v>
      </c>
      <c r="I90" s="31">
        <f t="shared" si="13"/>
        <v>10.169005</v>
      </c>
      <c r="J90" s="31">
        <f t="shared" si="14"/>
        <v>10.169005</v>
      </c>
      <c r="K90" s="31">
        <f t="shared" si="11"/>
        <v>81.35204</v>
      </c>
      <c r="L90" s="39"/>
    </row>
    <row r="91" s="7" customFormat="1" ht="24" customHeight="1" spans="1:12">
      <c r="A91" s="26">
        <v>86</v>
      </c>
      <c r="B91" s="32" t="s">
        <v>107</v>
      </c>
      <c r="C91" s="28" t="s">
        <v>21</v>
      </c>
      <c r="D91" s="28" t="s">
        <v>22</v>
      </c>
      <c r="E91" s="35">
        <v>9.79</v>
      </c>
      <c r="F91" s="40">
        <v>459.8363</v>
      </c>
      <c r="G91" s="31">
        <f t="shared" si="10"/>
        <v>206.926335</v>
      </c>
      <c r="H91" s="31">
        <f t="shared" si="12"/>
        <v>137.95089</v>
      </c>
      <c r="I91" s="31">
        <f t="shared" si="13"/>
        <v>11.4959075</v>
      </c>
      <c r="J91" s="31">
        <f t="shared" si="14"/>
        <v>11.4959075</v>
      </c>
      <c r="K91" s="31">
        <f t="shared" si="11"/>
        <v>91.96726</v>
      </c>
      <c r="L91" s="39"/>
    </row>
    <row r="92" s="7" customFormat="1" ht="24" customHeight="1" spans="1:12">
      <c r="A92" s="26">
        <v>87</v>
      </c>
      <c r="B92" s="32" t="s">
        <v>108</v>
      </c>
      <c r="C92" s="28" t="s">
        <v>21</v>
      </c>
      <c r="D92" s="28" t="s">
        <v>22</v>
      </c>
      <c r="E92" s="35">
        <v>8.66</v>
      </c>
      <c r="F92" s="40">
        <v>406.7602</v>
      </c>
      <c r="G92" s="31">
        <f t="shared" si="10"/>
        <v>183.04209</v>
      </c>
      <c r="H92" s="31">
        <f t="shared" si="12"/>
        <v>122.02806</v>
      </c>
      <c r="I92" s="31">
        <f t="shared" si="13"/>
        <v>10.169005</v>
      </c>
      <c r="J92" s="31">
        <f t="shared" si="14"/>
        <v>10.169005</v>
      </c>
      <c r="K92" s="31">
        <f t="shared" si="11"/>
        <v>81.35204</v>
      </c>
      <c r="L92" s="39"/>
    </row>
    <row r="93" s="7" customFormat="1" ht="24" customHeight="1" spans="1:12">
      <c r="A93" s="26">
        <v>88</v>
      </c>
      <c r="B93" s="32" t="s">
        <v>109</v>
      </c>
      <c r="C93" s="28" t="s">
        <v>21</v>
      </c>
      <c r="D93" s="28" t="s">
        <v>22</v>
      </c>
      <c r="E93" s="35">
        <v>9.79</v>
      </c>
      <c r="F93" s="40">
        <v>459.8363</v>
      </c>
      <c r="G93" s="31">
        <f t="shared" si="10"/>
        <v>206.926335</v>
      </c>
      <c r="H93" s="31">
        <f t="shared" si="12"/>
        <v>137.95089</v>
      </c>
      <c r="I93" s="31">
        <f t="shared" si="13"/>
        <v>11.4959075</v>
      </c>
      <c r="J93" s="31">
        <f t="shared" si="14"/>
        <v>11.4959075</v>
      </c>
      <c r="K93" s="31">
        <f t="shared" si="11"/>
        <v>91.96726</v>
      </c>
      <c r="L93" s="39"/>
    </row>
    <row r="94" s="7" customFormat="1" ht="24" customHeight="1" spans="1:12">
      <c r="A94" s="26">
        <v>89</v>
      </c>
      <c r="B94" s="32" t="s">
        <v>110</v>
      </c>
      <c r="C94" s="28" t="s">
        <v>21</v>
      </c>
      <c r="D94" s="28" t="s">
        <v>22</v>
      </c>
      <c r="E94" s="35">
        <v>13.38</v>
      </c>
      <c r="F94" s="40">
        <v>628.4586</v>
      </c>
      <c r="G94" s="31">
        <f t="shared" si="10"/>
        <v>282.80637</v>
      </c>
      <c r="H94" s="31">
        <f t="shared" si="12"/>
        <v>188.53758</v>
      </c>
      <c r="I94" s="31">
        <f t="shared" si="13"/>
        <v>15.711465</v>
      </c>
      <c r="J94" s="31">
        <f t="shared" si="14"/>
        <v>15.711465</v>
      </c>
      <c r="K94" s="31">
        <f t="shared" si="11"/>
        <v>125.69172</v>
      </c>
      <c r="L94" s="39"/>
    </row>
    <row r="95" s="7" customFormat="1" ht="24" customHeight="1" spans="1:12">
      <c r="A95" s="26">
        <v>90</v>
      </c>
      <c r="B95" s="32" t="s">
        <v>111</v>
      </c>
      <c r="C95" s="28" t="s">
        <v>21</v>
      </c>
      <c r="D95" s="28" t="s">
        <v>22</v>
      </c>
      <c r="E95" s="35">
        <v>14.31</v>
      </c>
      <c r="F95" s="40">
        <v>672.1407</v>
      </c>
      <c r="G95" s="31">
        <f t="shared" si="10"/>
        <v>302.463315</v>
      </c>
      <c r="H95" s="31">
        <f t="shared" si="12"/>
        <v>201.64221</v>
      </c>
      <c r="I95" s="31">
        <f t="shared" si="13"/>
        <v>16.8035175</v>
      </c>
      <c r="J95" s="31">
        <f t="shared" si="14"/>
        <v>16.8035175</v>
      </c>
      <c r="K95" s="31">
        <f t="shared" si="11"/>
        <v>134.42814</v>
      </c>
      <c r="L95" s="39"/>
    </row>
    <row r="96" s="7" customFormat="1" ht="24" customHeight="1" spans="1:12">
      <c r="A96" s="26">
        <v>91</v>
      </c>
      <c r="B96" s="32" t="s">
        <v>112</v>
      </c>
      <c r="C96" s="28" t="s">
        <v>21</v>
      </c>
      <c r="D96" s="28" t="s">
        <v>22</v>
      </c>
      <c r="E96" s="35">
        <v>12.05</v>
      </c>
      <c r="F96" s="40">
        <v>565.9885</v>
      </c>
      <c r="G96" s="31">
        <f t="shared" si="10"/>
        <v>254.694825</v>
      </c>
      <c r="H96" s="31">
        <f t="shared" si="12"/>
        <v>169.79655</v>
      </c>
      <c r="I96" s="31">
        <f t="shared" si="13"/>
        <v>14.1497125</v>
      </c>
      <c r="J96" s="31">
        <f t="shared" si="14"/>
        <v>14.1497125</v>
      </c>
      <c r="K96" s="31">
        <f t="shared" si="11"/>
        <v>113.1977</v>
      </c>
      <c r="L96" s="39"/>
    </row>
    <row r="97" s="7" customFormat="1" ht="24" customHeight="1" spans="1:12">
      <c r="A97" s="26">
        <v>92</v>
      </c>
      <c r="B97" s="32" t="s">
        <v>113</v>
      </c>
      <c r="C97" s="28" t="s">
        <v>21</v>
      </c>
      <c r="D97" s="28" t="s">
        <v>22</v>
      </c>
      <c r="E97" s="35">
        <v>11.42</v>
      </c>
      <c r="F97" s="40">
        <v>536.3974</v>
      </c>
      <c r="G97" s="31">
        <f t="shared" si="10"/>
        <v>241.37883</v>
      </c>
      <c r="H97" s="31">
        <f t="shared" si="12"/>
        <v>160.91922</v>
      </c>
      <c r="I97" s="31">
        <f t="shared" si="13"/>
        <v>13.409935</v>
      </c>
      <c r="J97" s="31">
        <f t="shared" si="14"/>
        <v>13.409935</v>
      </c>
      <c r="K97" s="31">
        <f t="shared" si="11"/>
        <v>107.27948</v>
      </c>
      <c r="L97" s="39"/>
    </row>
    <row r="98" s="7" customFormat="1" ht="24" customHeight="1" spans="1:12">
      <c r="A98" s="26">
        <v>93</v>
      </c>
      <c r="B98" s="32" t="s">
        <v>114</v>
      </c>
      <c r="C98" s="28" t="s">
        <v>21</v>
      </c>
      <c r="D98" s="28" t="s">
        <v>22</v>
      </c>
      <c r="E98" s="35">
        <v>9.79</v>
      </c>
      <c r="F98" s="40">
        <v>459.8363</v>
      </c>
      <c r="G98" s="31">
        <f t="shared" si="10"/>
        <v>206.926335</v>
      </c>
      <c r="H98" s="31">
        <f t="shared" si="12"/>
        <v>137.95089</v>
      </c>
      <c r="I98" s="31">
        <f t="shared" si="13"/>
        <v>11.4959075</v>
      </c>
      <c r="J98" s="31">
        <f t="shared" si="14"/>
        <v>11.4959075</v>
      </c>
      <c r="K98" s="31">
        <f t="shared" si="11"/>
        <v>91.96726</v>
      </c>
      <c r="L98" s="39"/>
    </row>
    <row r="99" s="7" customFormat="1" ht="24" customHeight="1" spans="1:12">
      <c r="A99" s="26">
        <v>94</v>
      </c>
      <c r="B99" s="32" t="s">
        <v>115</v>
      </c>
      <c r="C99" s="28" t="s">
        <v>21</v>
      </c>
      <c r="D99" s="28" t="s">
        <v>22</v>
      </c>
      <c r="E99" s="35">
        <v>8.92</v>
      </c>
      <c r="F99" s="40">
        <v>418.9724</v>
      </c>
      <c r="G99" s="31">
        <f t="shared" si="10"/>
        <v>188.53758</v>
      </c>
      <c r="H99" s="31">
        <f t="shared" si="12"/>
        <v>125.69172</v>
      </c>
      <c r="I99" s="31">
        <f t="shared" si="13"/>
        <v>10.47431</v>
      </c>
      <c r="J99" s="31">
        <f t="shared" si="14"/>
        <v>10.47431</v>
      </c>
      <c r="K99" s="31">
        <f t="shared" si="11"/>
        <v>83.79448</v>
      </c>
      <c r="L99" s="39"/>
    </row>
    <row r="100" s="7" customFormat="1" ht="24" customHeight="1" spans="1:12">
      <c r="A100" s="26">
        <v>95</v>
      </c>
      <c r="B100" s="32" t="s">
        <v>116</v>
      </c>
      <c r="C100" s="28" t="s">
        <v>21</v>
      </c>
      <c r="D100" s="28" t="s">
        <v>22</v>
      </c>
      <c r="E100" s="35">
        <v>14.8</v>
      </c>
      <c r="F100" s="40">
        <v>695.156</v>
      </c>
      <c r="G100" s="31">
        <f t="shared" si="10"/>
        <v>312.8202</v>
      </c>
      <c r="H100" s="31">
        <f t="shared" si="12"/>
        <v>208.5468</v>
      </c>
      <c r="I100" s="31">
        <f t="shared" si="13"/>
        <v>17.3789</v>
      </c>
      <c r="J100" s="31">
        <f t="shared" si="14"/>
        <v>17.3789</v>
      </c>
      <c r="K100" s="31">
        <f t="shared" si="11"/>
        <v>139.0312</v>
      </c>
      <c r="L100" s="39"/>
    </row>
    <row r="101" s="7" customFormat="1" ht="24" customHeight="1" spans="1:12">
      <c r="A101" s="26">
        <v>96</v>
      </c>
      <c r="B101" s="32" t="s">
        <v>117</v>
      </c>
      <c r="C101" s="28" t="s">
        <v>21</v>
      </c>
      <c r="D101" s="28" t="s">
        <v>22</v>
      </c>
      <c r="E101" s="35">
        <v>13.64</v>
      </c>
      <c r="F101" s="40">
        <v>640.6708</v>
      </c>
      <c r="G101" s="31">
        <f t="shared" ref="G101:G119" si="15">F101*0.45</f>
        <v>288.30186</v>
      </c>
      <c r="H101" s="31">
        <f t="shared" si="12"/>
        <v>192.20124</v>
      </c>
      <c r="I101" s="31">
        <f t="shared" si="13"/>
        <v>16.01677</v>
      </c>
      <c r="J101" s="31">
        <f t="shared" si="14"/>
        <v>16.01677</v>
      </c>
      <c r="K101" s="31">
        <f t="shared" ref="K101:K119" si="16">F101*0.2</f>
        <v>128.13416</v>
      </c>
      <c r="L101" s="39"/>
    </row>
    <row r="102" s="7" customFormat="1" ht="24" customHeight="1" spans="1:12">
      <c r="A102" s="26">
        <v>97</v>
      </c>
      <c r="B102" s="32" t="s">
        <v>118</v>
      </c>
      <c r="C102" s="28" t="s">
        <v>21</v>
      </c>
      <c r="D102" s="28" t="s">
        <v>22</v>
      </c>
      <c r="E102" s="35">
        <v>13.14</v>
      </c>
      <c r="F102" s="40">
        <v>617.1858</v>
      </c>
      <c r="G102" s="31">
        <f t="shared" si="15"/>
        <v>277.73361</v>
      </c>
      <c r="H102" s="31">
        <f t="shared" si="12"/>
        <v>185.15574</v>
      </c>
      <c r="I102" s="31">
        <f t="shared" si="13"/>
        <v>15.429645</v>
      </c>
      <c r="J102" s="31">
        <f t="shared" si="14"/>
        <v>15.429645</v>
      </c>
      <c r="K102" s="31">
        <f t="shared" si="16"/>
        <v>123.43716</v>
      </c>
      <c r="L102" s="39"/>
    </row>
    <row r="103" s="7" customFormat="1" ht="24" customHeight="1" spans="1:12">
      <c r="A103" s="26">
        <v>98</v>
      </c>
      <c r="B103" s="32" t="s">
        <v>119</v>
      </c>
      <c r="C103" s="28" t="s">
        <v>21</v>
      </c>
      <c r="D103" s="28" t="s">
        <v>22</v>
      </c>
      <c r="E103" s="35">
        <v>10.81</v>
      </c>
      <c r="F103" s="40">
        <v>507.7457</v>
      </c>
      <c r="G103" s="31">
        <f t="shared" si="15"/>
        <v>228.485565</v>
      </c>
      <c r="H103" s="31">
        <f t="shared" ref="H103:H119" si="17">F103*0.3</f>
        <v>152.32371</v>
      </c>
      <c r="I103" s="31">
        <f t="shared" ref="I103:I119" si="18">F103*0.025</f>
        <v>12.6936425</v>
      </c>
      <c r="J103" s="31">
        <f t="shared" ref="J103:J119" si="19">F103*0.025</f>
        <v>12.6936425</v>
      </c>
      <c r="K103" s="31">
        <f t="shared" si="16"/>
        <v>101.54914</v>
      </c>
      <c r="L103" s="39"/>
    </row>
    <row r="104" s="7" customFormat="1" ht="24" customHeight="1" spans="1:12">
      <c r="A104" s="26">
        <v>99</v>
      </c>
      <c r="B104" s="32" t="s">
        <v>120</v>
      </c>
      <c r="C104" s="28" t="s">
        <v>21</v>
      </c>
      <c r="D104" s="28" t="s">
        <v>22</v>
      </c>
      <c r="E104" s="35">
        <v>10.6</v>
      </c>
      <c r="F104" s="40">
        <v>497.882</v>
      </c>
      <c r="G104" s="31">
        <f t="shared" si="15"/>
        <v>224.0469</v>
      </c>
      <c r="H104" s="31">
        <f t="shared" si="17"/>
        <v>149.3646</v>
      </c>
      <c r="I104" s="31">
        <f t="shared" si="18"/>
        <v>12.44705</v>
      </c>
      <c r="J104" s="31">
        <f t="shared" si="19"/>
        <v>12.44705</v>
      </c>
      <c r="K104" s="31">
        <f t="shared" si="16"/>
        <v>99.5764</v>
      </c>
      <c r="L104" s="39"/>
    </row>
    <row r="105" s="7" customFormat="1" ht="24" customHeight="1" spans="1:12">
      <c r="A105" s="26">
        <v>100</v>
      </c>
      <c r="B105" s="32" t="s">
        <v>121</v>
      </c>
      <c r="C105" s="28" t="s">
        <v>21</v>
      </c>
      <c r="D105" s="28" t="s">
        <v>22</v>
      </c>
      <c r="E105" s="35">
        <v>16.41</v>
      </c>
      <c r="F105" s="40">
        <v>770.7777</v>
      </c>
      <c r="G105" s="31">
        <f t="shared" si="15"/>
        <v>346.849965</v>
      </c>
      <c r="H105" s="31">
        <f t="shared" si="17"/>
        <v>231.23331</v>
      </c>
      <c r="I105" s="31">
        <f t="shared" si="18"/>
        <v>19.2694425</v>
      </c>
      <c r="J105" s="31">
        <f t="shared" si="19"/>
        <v>19.2694425</v>
      </c>
      <c r="K105" s="31">
        <f t="shared" si="16"/>
        <v>154.15554</v>
      </c>
      <c r="L105" s="39"/>
    </row>
    <row r="106" s="7" customFormat="1" ht="24" customHeight="1" spans="1:12">
      <c r="A106" s="26">
        <v>101</v>
      </c>
      <c r="B106" s="32" t="s">
        <v>122</v>
      </c>
      <c r="C106" s="28" t="s">
        <v>21</v>
      </c>
      <c r="D106" s="28" t="s">
        <v>22</v>
      </c>
      <c r="E106" s="35">
        <v>10.02</v>
      </c>
      <c r="F106" s="40">
        <v>470.6394</v>
      </c>
      <c r="G106" s="31">
        <f t="shared" si="15"/>
        <v>211.78773</v>
      </c>
      <c r="H106" s="31">
        <f t="shared" si="17"/>
        <v>141.19182</v>
      </c>
      <c r="I106" s="31">
        <f t="shared" si="18"/>
        <v>11.765985</v>
      </c>
      <c r="J106" s="31">
        <f t="shared" si="19"/>
        <v>11.765985</v>
      </c>
      <c r="K106" s="31">
        <f t="shared" si="16"/>
        <v>94.12788</v>
      </c>
      <c r="L106" s="39"/>
    </row>
    <row r="107" s="7" customFormat="1" ht="24" customHeight="1" spans="1:12">
      <c r="A107" s="26">
        <v>102</v>
      </c>
      <c r="B107" s="32" t="s">
        <v>123</v>
      </c>
      <c r="C107" s="28" t="s">
        <v>21</v>
      </c>
      <c r="D107" s="28" t="s">
        <v>22</v>
      </c>
      <c r="E107" s="35">
        <v>16.17</v>
      </c>
      <c r="F107" s="40">
        <v>759.5049</v>
      </c>
      <c r="G107" s="31">
        <f t="shared" si="15"/>
        <v>341.777205</v>
      </c>
      <c r="H107" s="31">
        <f t="shared" si="17"/>
        <v>227.85147</v>
      </c>
      <c r="I107" s="31">
        <f t="shared" si="18"/>
        <v>18.9876225</v>
      </c>
      <c r="J107" s="31">
        <f t="shared" si="19"/>
        <v>18.9876225</v>
      </c>
      <c r="K107" s="31">
        <f t="shared" si="16"/>
        <v>151.90098</v>
      </c>
      <c r="L107" s="39"/>
    </row>
    <row r="108" s="7" customFormat="1" ht="24" customHeight="1" spans="1:12">
      <c r="A108" s="26">
        <v>103</v>
      </c>
      <c r="B108" s="32" t="s">
        <v>124</v>
      </c>
      <c r="C108" s="28" t="s">
        <v>21</v>
      </c>
      <c r="D108" s="28" t="s">
        <v>22</v>
      </c>
      <c r="E108" s="35">
        <v>17.76</v>
      </c>
      <c r="F108" s="40">
        <v>834.1872</v>
      </c>
      <c r="G108" s="31">
        <f t="shared" si="15"/>
        <v>375.38424</v>
      </c>
      <c r="H108" s="31">
        <f t="shared" si="17"/>
        <v>250.25616</v>
      </c>
      <c r="I108" s="31">
        <f t="shared" si="18"/>
        <v>20.85468</v>
      </c>
      <c r="J108" s="31">
        <f t="shared" si="19"/>
        <v>20.85468</v>
      </c>
      <c r="K108" s="31">
        <f t="shared" si="16"/>
        <v>166.83744</v>
      </c>
      <c r="L108" s="39"/>
    </row>
    <row r="109" s="7" customFormat="1" ht="24" customHeight="1" spans="1:12">
      <c r="A109" s="26">
        <v>104</v>
      </c>
      <c r="B109" s="32" t="s">
        <v>125</v>
      </c>
      <c r="C109" s="28" t="s">
        <v>21</v>
      </c>
      <c r="D109" s="28" t="s">
        <v>22</v>
      </c>
      <c r="E109" s="35">
        <v>10.75</v>
      </c>
      <c r="F109" s="40">
        <v>504.9275</v>
      </c>
      <c r="G109" s="31">
        <f t="shared" si="15"/>
        <v>227.217375</v>
      </c>
      <c r="H109" s="31">
        <f t="shared" si="17"/>
        <v>151.47825</v>
      </c>
      <c r="I109" s="31">
        <f t="shared" si="18"/>
        <v>12.6231875</v>
      </c>
      <c r="J109" s="31">
        <f t="shared" si="19"/>
        <v>12.6231875</v>
      </c>
      <c r="K109" s="31">
        <f t="shared" si="16"/>
        <v>100.9855</v>
      </c>
      <c r="L109" s="39"/>
    </row>
    <row r="110" s="7" customFormat="1" ht="24" customHeight="1" spans="1:12">
      <c r="A110" s="26">
        <v>105</v>
      </c>
      <c r="B110" s="32" t="s">
        <v>126</v>
      </c>
      <c r="C110" s="28" t="s">
        <v>21</v>
      </c>
      <c r="D110" s="28" t="s">
        <v>22</v>
      </c>
      <c r="E110" s="35">
        <v>9</v>
      </c>
      <c r="F110" s="40">
        <v>422.73</v>
      </c>
      <c r="G110" s="31">
        <f t="shared" si="15"/>
        <v>190.2285</v>
      </c>
      <c r="H110" s="31">
        <f t="shared" si="17"/>
        <v>126.819</v>
      </c>
      <c r="I110" s="31">
        <f t="shared" si="18"/>
        <v>10.56825</v>
      </c>
      <c r="J110" s="31">
        <f t="shared" si="19"/>
        <v>10.56825</v>
      </c>
      <c r="K110" s="31">
        <f t="shared" si="16"/>
        <v>84.546</v>
      </c>
      <c r="L110" s="39"/>
    </row>
    <row r="111" s="7" customFormat="1" ht="24" customHeight="1" spans="1:12">
      <c r="A111" s="26">
        <v>106</v>
      </c>
      <c r="B111" s="32" t="s">
        <v>127</v>
      </c>
      <c r="C111" s="28" t="s">
        <v>21</v>
      </c>
      <c r="D111" s="28" t="s">
        <v>22</v>
      </c>
      <c r="E111" s="35">
        <v>9.4</v>
      </c>
      <c r="F111" s="40">
        <v>441.518</v>
      </c>
      <c r="G111" s="31">
        <f t="shared" si="15"/>
        <v>198.6831</v>
      </c>
      <c r="H111" s="31">
        <f t="shared" si="17"/>
        <v>132.4554</v>
      </c>
      <c r="I111" s="31">
        <f t="shared" si="18"/>
        <v>11.03795</v>
      </c>
      <c r="J111" s="31">
        <f t="shared" si="19"/>
        <v>11.03795</v>
      </c>
      <c r="K111" s="31">
        <f t="shared" si="16"/>
        <v>88.3036</v>
      </c>
      <c r="L111" s="39"/>
    </row>
    <row r="112" s="7" customFormat="1" ht="24" customHeight="1" spans="1:12">
      <c r="A112" s="26">
        <v>107</v>
      </c>
      <c r="B112" s="32" t="s">
        <v>128</v>
      </c>
      <c r="C112" s="28" t="s">
        <v>21</v>
      </c>
      <c r="D112" s="28" t="s">
        <v>22</v>
      </c>
      <c r="E112" s="35">
        <v>16.29</v>
      </c>
      <c r="F112" s="40">
        <v>765.1413</v>
      </c>
      <c r="G112" s="31">
        <f t="shared" si="15"/>
        <v>344.313585</v>
      </c>
      <c r="H112" s="31">
        <f t="shared" si="17"/>
        <v>229.54239</v>
      </c>
      <c r="I112" s="31">
        <f t="shared" si="18"/>
        <v>19.1285325</v>
      </c>
      <c r="J112" s="31">
        <f t="shared" si="19"/>
        <v>19.1285325</v>
      </c>
      <c r="K112" s="31">
        <f t="shared" si="16"/>
        <v>153.02826</v>
      </c>
      <c r="L112" s="39"/>
    </row>
    <row r="113" s="7" customFormat="1" ht="24" customHeight="1" spans="1:12">
      <c r="A113" s="26">
        <v>108</v>
      </c>
      <c r="B113" s="32" t="s">
        <v>129</v>
      </c>
      <c r="C113" s="28" t="s">
        <v>21</v>
      </c>
      <c r="D113" s="28" t="s">
        <v>22</v>
      </c>
      <c r="E113" s="35">
        <v>11.92</v>
      </c>
      <c r="F113" s="40">
        <v>559.8824</v>
      </c>
      <c r="G113" s="31">
        <f t="shared" si="15"/>
        <v>251.94708</v>
      </c>
      <c r="H113" s="31">
        <f t="shared" si="17"/>
        <v>167.96472</v>
      </c>
      <c r="I113" s="31">
        <f t="shared" si="18"/>
        <v>13.99706</v>
      </c>
      <c r="J113" s="31">
        <f t="shared" si="19"/>
        <v>13.99706</v>
      </c>
      <c r="K113" s="31">
        <f t="shared" si="16"/>
        <v>111.97648</v>
      </c>
      <c r="L113" s="39"/>
    </row>
    <row r="114" s="7" customFormat="1" ht="24" customHeight="1" spans="1:12">
      <c r="A114" s="26">
        <v>109</v>
      </c>
      <c r="B114" s="32" t="s">
        <v>130</v>
      </c>
      <c r="C114" s="28" t="s">
        <v>21</v>
      </c>
      <c r="D114" s="28" t="s">
        <v>22</v>
      </c>
      <c r="E114" s="35">
        <v>15.2</v>
      </c>
      <c r="F114" s="40">
        <v>713.944</v>
      </c>
      <c r="G114" s="31">
        <f t="shared" si="15"/>
        <v>321.2748</v>
      </c>
      <c r="H114" s="31">
        <f t="shared" si="17"/>
        <v>214.1832</v>
      </c>
      <c r="I114" s="31">
        <f t="shared" si="18"/>
        <v>17.8486</v>
      </c>
      <c r="J114" s="31">
        <f t="shared" si="19"/>
        <v>17.8486</v>
      </c>
      <c r="K114" s="31">
        <f t="shared" si="16"/>
        <v>142.7888</v>
      </c>
      <c r="L114" s="39"/>
    </row>
    <row r="115" s="7" customFormat="1" ht="24" customHeight="1" spans="1:12">
      <c r="A115" s="26">
        <v>110</v>
      </c>
      <c r="B115" s="32" t="s">
        <v>131</v>
      </c>
      <c r="C115" s="28" t="s">
        <v>21</v>
      </c>
      <c r="D115" s="28" t="s">
        <v>22</v>
      </c>
      <c r="E115" s="35">
        <v>16</v>
      </c>
      <c r="F115" s="40">
        <v>751.52</v>
      </c>
      <c r="G115" s="31">
        <f t="shared" si="15"/>
        <v>338.184</v>
      </c>
      <c r="H115" s="31">
        <f t="shared" si="17"/>
        <v>225.456</v>
      </c>
      <c r="I115" s="31">
        <f t="shared" si="18"/>
        <v>18.788</v>
      </c>
      <c r="J115" s="31">
        <f t="shared" si="19"/>
        <v>18.788</v>
      </c>
      <c r="K115" s="31">
        <f t="shared" si="16"/>
        <v>150.304</v>
      </c>
      <c r="L115" s="39"/>
    </row>
    <row r="116" s="7" customFormat="1" ht="24" customHeight="1" spans="1:12">
      <c r="A116" s="26">
        <v>111</v>
      </c>
      <c r="B116" s="32" t="s">
        <v>132</v>
      </c>
      <c r="C116" s="28" t="s">
        <v>21</v>
      </c>
      <c r="D116" s="28" t="s">
        <v>22</v>
      </c>
      <c r="E116" s="35">
        <v>12.05</v>
      </c>
      <c r="F116" s="40">
        <v>565.9885</v>
      </c>
      <c r="G116" s="31">
        <f t="shared" si="15"/>
        <v>254.694825</v>
      </c>
      <c r="H116" s="31">
        <f t="shared" si="17"/>
        <v>169.79655</v>
      </c>
      <c r="I116" s="31">
        <f t="shared" si="18"/>
        <v>14.1497125</v>
      </c>
      <c r="J116" s="31">
        <f t="shared" si="19"/>
        <v>14.1497125</v>
      </c>
      <c r="K116" s="31">
        <f t="shared" si="16"/>
        <v>113.1977</v>
      </c>
      <c r="L116" s="39"/>
    </row>
    <row r="117" s="7" customFormat="1" ht="24" customHeight="1" spans="1:12">
      <c r="A117" s="26">
        <v>112</v>
      </c>
      <c r="B117" s="32" t="s">
        <v>133</v>
      </c>
      <c r="C117" s="28" t="s">
        <v>21</v>
      </c>
      <c r="D117" s="28" t="s">
        <v>22</v>
      </c>
      <c r="E117" s="35">
        <v>9.59</v>
      </c>
      <c r="F117" s="40">
        <v>450.4423</v>
      </c>
      <c r="G117" s="31">
        <f t="shared" si="15"/>
        <v>202.699035</v>
      </c>
      <c r="H117" s="31">
        <f t="shared" si="17"/>
        <v>135.13269</v>
      </c>
      <c r="I117" s="31">
        <f t="shared" si="18"/>
        <v>11.2610575</v>
      </c>
      <c r="J117" s="31">
        <f t="shared" si="19"/>
        <v>11.2610575</v>
      </c>
      <c r="K117" s="31">
        <f t="shared" si="16"/>
        <v>90.08846</v>
      </c>
      <c r="L117" s="39"/>
    </row>
    <row r="118" s="7" customFormat="1" ht="24" customHeight="1" spans="1:12">
      <c r="A118" s="26">
        <v>113</v>
      </c>
      <c r="B118" s="32" t="s">
        <v>134</v>
      </c>
      <c r="C118" s="28" t="s">
        <v>21</v>
      </c>
      <c r="D118" s="28" t="s">
        <v>22</v>
      </c>
      <c r="E118" s="35">
        <v>9.32</v>
      </c>
      <c r="F118" s="40">
        <v>437.7604</v>
      </c>
      <c r="G118" s="31">
        <f t="shared" si="15"/>
        <v>196.99218</v>
      </c>
      <c r="H118" s="31">
        <f t="shared" si="17"/>
        <v>131.32812</v>
      </c>
      <c r="I118" s="31">
        <f t="shared" si="18"/>
        <v>10.94401</v>
      </c>
      <c r="J118" s="31">
        <f t="shared" si="19"/>
        <v>10.94401</v>
      </c>
      <c r="K118" s="31">
        <f t="shared" si="16"/>
        <v>87.55208</v>
      </c>
      <c r="L118" s="39"/>
    </row>
    <row r="119" s="7" customFormat="1" ht="24" customHeight="1" spans="1:12">
      <c r="A119" s="41" t="s">
        <v>135</v>
      </c>
      <c r="B119" s="42"/>
      <c r="C119" s="28"/>
      <c r="D119" s="28"/>
      <c r="E119" s="35">
        <f>SUM(E6:E118)</f>
        <v>1388.9</v>
      </c>
      <c r="F119" s="40">
        <f>SUM(F6:F118)</f>
        <v>65236.633</v>
      </c>
      <c r="G119" s="31">
        <f t="shared" si="15"/>
        <v>29356.48485</v>
      </c>
      <c r="H119" s="31">
        <f t="shared" si="17"/>
        <v>19570.9899</v>
      </c>
      <c r="I119" s="31">
        <f t="shared" si="18"/>
        <v>1630.915825</v>
      </c>
      <c r="J119" s="31">
        <f t="shared" si="19"/>
        <v>1630.915825</v>
      </c>
      <c r="K119" s="31">
        <f t="shared" si="16"/>
        <v>13047.3266</v>
      </c>
      <c r="L119" s="39"/>
    </row>
    <row r="120" s="8" customFormat="1" ht="28.5" customHeight="1" spans="1:14">
      <c r="A120" s="43"/>
      <c r="B120" s="44"/>
      <c r="C120" s="45"/>
      <c r="D120" s="45"/>
      <c r="E120" s="36"/>
      <c r="F120" s="46"/>
      <c r="G120" s="46"/>
      <c r="H120" s="47"/>
      <c r="I120" s="47"/>
      <c r="J120" s="47"/>
      <c r="K120" s="47"/>
      <c r="L120" s="47"/>
      <c r="M120" s="58"/>
      <c r="N120" s="58"/>
    </row>
    <row r="121" s="8" customFormat="1" ht="26.25" customHeight="1" spans="1:14">
      <c r="A121" s="48" t="s">
        <v>136</v>
      </c>
      <c r="B121" s="49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58"/>
      <c r="N121" s="58"/>
    </row>
    <row r="122" s="8" customFormat="1" ht="23.25" customHeight="1" spans="1:14">
      <c r="A122" s="48" t="s">
        <v>137</v>
      </c>
      <c r="B122" s="49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59"/>
      <c r="N122" s="58"/>
    </row>
    <row r="123" s="8" customFormat="1" ht="23.25" customHeight="1" spans="1:14">
      <c r="A123" s="48"/>
      <c r="B123" s="49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59"/>
      <c r="N123" s="58"/>
    </row>
    <row r="124" s="8" customFormat="1" ht="24" customHeight="1" spans="1:12">
      <c r="A124" s="48" t="s">
        <v>138</v>
      </c>
      <c r="B124" s="49"/>
      <c r="C124" s="48"/>
      <c r="D124" s="48"/>
      <c r="E124" s="48" t="s">
        <v>139</v>
      </c>
      <c r="F124" s="48"/>
      <c r="G124" s="48"/>
      <c r="H124" s="48"/>
      <c r="I124" s="48"/>
      <c r="J124" s="48"/>
      <c r="K124" s="48"/>
      <c r="L124" s="48"/>
    </row>
    <row r="125" s="8" customFormat="1" ht="24" customHeight="1" spans="1:12">
      <c r="A125" s="48"/>
      <c r="B125" s="49"/>
      <c r="C125" s="48"/>
      <c r="D125" s="48"/>
      <c r="E125" s="48"/>
      <c r="F125" s="48"/>
      <c r="G125" s="48"/>
      <c r="H125" s="48"/>
      <c r="I125" s="48"/>
      <c r="J125" s="48"/>
      <c r="K125" s="48"/>
      <c r="L125" s="52"/>
    </row>
    <row r="126" s="8" customFormat="1" ht="23.25" customHeight="1" spans="1:12">
      <c r="A126" s="50"/>
      <c r="B126" s="51"/>
      <c r="C126" s="52"/>
      <c r="D126" s="52"/>
      <c r="E126" s="52"/>
      <c r="F126" s="53"/>
      <c r="G126" s="53"/>
      <c r="H126" s="53"/>
      <c r="I126" s="53"/>
      <c r="J126" s="53"/>
      <c r="K126" s="53"/>
      <c r="L126" s="52"/>
    </row>
    <row r="127" s="8" customFormat="1" ht="24" customHeight="1" spans="1:12">
      <c r="A127" s="54"/>
      <c r="B127" s="55"/>
      <c r="C127" s="53"/>
      <c r="D127" s="53"/>
      <c r="E127" s="53"/>
      <c r="F127" s="53"/>
      <c r="G127" s="53"/>
      <c r="H127" s="53"/>
      <c r="I127" s="53"/>
      <c r="J127" s="53"/>
      <c r="K127" s="53"/>
      <c r="L127" s="53"/>
    </row>
    <row r="128" s="8" customFormat="1" spans="1:5">
      <c r="A128" s="56"/>
      <c r="B128" s="57"/>
      <c r="E128" s="57"/>
    </row>
    <row r="129" s="8" customFormat="1" spans="1:5">
      <c r="A129" s="56"/>
      <c r="B129" s="57"/>
      <c r="E129" s="57"/>
    </row>
    <row r="130" s="8" customFormat="1" spans="1:2">
      <c r="A130" s="56"/>
      <c r="B130" s="57"/>
    </row>
  </sheetData>
  <mergeCells count="23">
    <mergeCell ref="E1:L1"/>
    <mergeCell ref="A2:E2"/>
    <mergeCell ref="F2:G2"/>
    <mergeCell ref="H2:I2"/>
    <mergeCell ref="K2:L2"/>
    <mergeCell ref="A3:B3"/>
    <mergeCell ref="G3:J3"/>
    <mergeCell ref="K3:L3"/>
    <mergeCell ref="G4:L4"/>
    <mergeCell ref="A120:B120"/>
    <mergeCell ref="C120:D120"/>
    <mergeCell ref="F120:G120"/>
    <mergeCell ref="A121:L121"/>
    <mergeCell ref="A122:L122"/>
    <mergeCell ref="A124:D124"/>
    <mergeCell ref="E124:L124"/>
    <mergeCell ref="A127:L127"/>
    <mergeCell ref="A4:A5"/>
    <mergeCell ref="B4:B5"/>
    <mergeCell ref="C4:C5"/>
    <mergeCell ref="D4:D5"/>
    <mergeCell ref="E4:E5"/>
    <mergeCell ref="F4:F5"/>
  </mergeCells>
  <dataValidations count="6">
    <dataValidation type="textLength" operator="between" showInputMessage="1" showErrorMessage="1" sqref="C119 B126:C126 C6:C67 C68:C118 B128:C65320">
      <formula1>2</formula1>
      <formula2>10</formula2>
    </dataValidation>
    <dataValidation allowBlank="1" showErrorMessage="1" sqref="E4:F4 G5:K5 D119 G119 K119 L119 D126:E126 D6:D67 D68:D118 D128:D129 G6:G67 G68:G118 K6:K67 K68:K118 L5:L18 L19:L68 L69:L118 L125:L126 F128:L65320 H6:J119"/>
    <dataValidation type="whole" operator="between" allowBlank="1" showInputMessage="1" showErrorMessage="1" sqref="A119:B119">
      <formula1>1</formula1>
      <formula2>5000</formula2>
    </dataValidation>
    <dataValidation showInputMessage="1" showErrorMessage="1" sqref="E128:E129"/>
    <dataValidation type="whole" operator="between" allowBlank="1" showInputMessage="1" showErrorMessage="1" sqref="A126 A128:A65320">
      <formula1>1</formula1>
      <formula2>2000</formula2>
    </dataValidation>
    <dataValidation type="list" showInputMessage="1" showErrorMessage="1" prompt="1 男&#10;2 女" sqref="D130:E65320">
      <formula1>"1,2"</formula1>
    </dataValidation>
  </dataValidations>
  <pageMargins left="0.751388888888889" right="0.751388888888889" top="0.511805555555556" bottom="0.432638888888889" header="0.5" footer="0.196527777777778"/>
  <pageSetup paperSize="9" scale="66" fitToHeight="0" orientation="portrait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selection activeCell="A2" sqref="A2"/>
    </sheetView>
  </sheetViews>
  <sheetFormatPr defaultColWidth="9" defaultRowHeight="14.25" outlineLevelRow="6"/>
  <sheetData>
    <row r="1" spans="1:13">
      <c r="A1" s="1"/>
      <c r="B1" s="1"/>
      <c r="C1" s="1"/>
      <c r="D1" s="1"/>
      <c r="E1" s="1"/>
      <c r="F1" s="1"/>
      <c r="G1" s="2"/>
      <c r="H1" s="2" t="s">
        <v>140</v>
      </c>
      <c r="I1" s="3"/>
      <c r="J1" s="3"/>
      <c r="K1" s="3"/>
      <c r="L1" s="3"/>
      <c r="M1" s="3"/>
    </row>
    <row r="2" spans="1:13">
      <c r="A2" s="1" t="s">
        <v>141</v>
      </c>
      <c r="B2" s="1" t="s">
        <v>142</v>
      </c>
      <c r="C2" s="1"/>
      <c r="D2" s="1"/>
      <c r="E2" s="1"/>
      <c r="F2" s="1"/>
      <c r="G2" s="2"/>
      <c r="H2" s="1" t="e">
        <f>#REF!</f>
        <v>#REF!</v>
      </c>
      <c r="I2" s="4" t="str">
        <f>IFERROR(VLOOKUP($H2,$A:$F,COLUMN(B:B),),"")</f>
        <v/>
      </c>
      <c r="J2" s="4" t="str">
        <f>IFERROR(VLOOKUP($H2,#REF!,COLUMN(#REF!),),"")</f>
        <v/>
      </c>
      <c r="K2" s="4" t="str">
        <f>IFERROR(VLOOKUP($H2,#REF!,COLUMN(#REF!),),"")</f>
        <v/>
      </c>
      <c r="L2" s="4" t="str">
        <f>IFERROR(VLOOKUP($H2,#REF!,COLUMN(#REF!),),"")</f>
        <v/>
      </c>
      <c r="M2" s="4" t="str">
        <f>IFERROR(VLOOKUP($H2,#REF!,COLUMN(#REF!),),"")</f>
        <v/>
      </c>
    </row>
    <row r="3" spans="1:13">
      <c r="A3" s="1" t="s">
        <v>143</v>
      </c>
      <c r="B3" s="1" t="s">
        <v>144</v>
      </c>
      <c r="C3" s="1"/>
      <c r="D3" s="1"/>
      <c r="E3" s="1"/>
      <c r="F3" s="1"/>
      <c r="G3" s="2"/>
      <c r="H3" s="1"/>
      <c r="I3" s="4"/>
      <c r="J3" s="4"/>
      <c r="K3" s="4"/>
      <c r="L3" s="4"/>
      <c r="M3" s="4"/>
    </row>
    <row r="4" spans="1:13">
      <c r="A4" s="1"/>
      <c r="B4" s="1"/>
      <c r="C4" s="1"/>
      <c r="D4" s="1"/>
      <c r="E4" s="1"/>
      <c r="F4" s="1"/>
      <c r="G4" s="2"/>
      <c r="H4" s="1"/>
      <c r="I4" s="4"/>
      <c r="J4" s="4"/>
      <c r="K4" s="4"/>
      <c r="L4" s="4"/>
      <c r="M4" s="4"/>
    </row>
    <row r="5" spans="1:13">
      <c r="A5" s="1"/>
      <c r="B5" s="1"/>
      <c r="C5" s="1"/>
      <c r="D5" s="1"/>
      <c r="E5" s="1"/>
      <c r="F5" s="1"/>
      <c r="G5" s="2"/>
      <c r="H5" s="1"/>
      <c r="I5" s="4" t="str">
        <f>IFERROR(VLOOKUP($H5,#REF!,COLUMN(#REF!),),"")</f>
        <v/>
      </c>
      <c r="J5" s="4" t="str">
        <f>IFERROR(VLOOKUP($H5,#REF!,COLUMN(#REF!),),"")</f>
        <v/>
      </c>
      <c r="K5" s="4" t="str">
        <f>IFERROR(VLOOKUP($H5,#REF!,COLUMN(#REF!),),"")</f>
        <v/>
      </c>
      <c r="L5" s="4" t="str">
        <f>IFERROR(VLOOKUP($H5,#REF!,COLUMN(#REF!),),"")</f>
        <v/>
      </c>
      <c r="M5" s="4" t="str">
        <f>IFERROR(VLOOKUP($H5,#REF!,COLUMN(#REF!),),"")</f>
        <v/>
      </c>
    </row>
    <row r="6" spans="1:13">
      <c r="A6" s="2"/>
      <c r="B6" s="2"/>
      <c r="C6" s="2"/>
      <c r="D6" s="2"/>
      <c r="E6" s="2"/>
      <c r="F6" s="2"/>
      <c r="G6" s="2"/>
      <c r="H6" s="1"/>
      <c r="I6" s="4"/>
      <c r="J6" s="4"/>
      <c r="K6" s="4"/>
      <c r="L6" s="4"/>
      <c r="M6" s="4"/>
    </row>
    <row r="7" spans="1:13">
      <c r="A7" s="2"/>
      <c r="B7" s="2"/>
      <c r="C7" s="2"/>
      <c r="D7" s="2"/>
      <c r="E7" s="2"/>
      <c r="F7" s="2"/>
      <c r="G7" s="2"/>
      <c r="H7" s="1"/>
      <c r="I7" s="4"/>
      <c r="J7" s="4"/>
      <c r="K7" s="4"/>
      <c r="L7" s="4"/>
      <c r="M7" s="4"/>
    </row>
  </sheetData>
  <pageMargins left="0.75" right="0.75" top="1" bottom="1" header="0.51" footer="0.5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打印表</vt:lpstr>
      <vt:lpstr>公式表格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admin</cp:lastModifiedBy>
  <dcterms:created xsi:type="dcterms:W3CDTF">2009-04-16T08:07:00Z</dcterms:created>
  <cp:lastPrinted>2014-04-23T08:16:00Z</cp:lastPrinted>
  <dcterms:modified xsi:type="dcterms:W3CDTF">2025-07-02T08:56:14Z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BEBD510135B94BD1A7D1D04A73B08E0D_12</vt:lpwstr>
  </property>
</Properties>
</file>